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S13" i="1"/>
  <c r="D13" i="1" l="1"/>
  <c r="G20" i="1"/>
  <c r="G22" i="1"/>
  <c r="G23" i="1"/>
  <c r="G24" i="1"/>
  <c r="G25" i="1"/>
  <c r="G26" i="1"/>
  <c r="G27" i="1"/>
  <c r="G28" i="1"/>
  <c r="G29" i="1"/>
  <c r="G30" i="1"/>
  <c r="G31" i="1"/>
  <c r="G32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<sst xmlns="http://schemas.openxmlformats.org/spreadsheetml/2006/main" count="41" uniqueCount="40">
  <si>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</si>
  <si>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</si>
  <si>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</si>
  <si>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</si>
  <si>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</si>
  <si>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</si>
  <si>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</si>
  <si>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</si>
  <si>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</si>
  <si>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</si>
  <si>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</si>
  <si>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</si>
  <si>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</si>
  <si>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</si>
  <si>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</si>
  <si>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</si>
  <si>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</si>
  <si>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</si>
  <si>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</si>
  <si>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</si>
  <si>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</si>
  <si>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</si>
  <si>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</si>
  <si>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</si>
  <si>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</si>
  <si>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</si>
  <si>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</si>
  <si>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</si>
  <si>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</si>
  <si>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</si>
  <si>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</si>
  <si>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</si>
  <si>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</si>
  <si>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</si>
  <si>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</si>
  <si>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</si>
  <si>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</si>
  <si>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</si>
  <si>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</si>
  <si>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Y ASIGNACIONES Y LEYES POR ESTABLECIMIENTO MES DE ENERO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</si>
</sst>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2"/>
  <sheetViews>
    <sheetView tabSelected="1" workbookViewId="0">
      <selection activeCell="E16" sqref="E16:E17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1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1" t="s">
        <v>21</v>
      </c>
      <c r="C7" s="14">
        <v>18147</v>
      </c>
      <c r="D7" s="20">
        <f t="shared" ref="D7:D13" si="0">C7/$C$13</f>
        <v>0.62179201644680482</v>
      </c>
      <c r="E7" s="19">
        <f>$E$13*D7</f>
        <v>188643492.62251154</v>
      </c>
      <c r="F7" s="19">
        <f>F13*D7</f>
        <v>0</v>
      </c>
      <c r="G7" s="19">
        <f>$G$13*D7</f>
        <v>8119833.3344868934</v>
      </c>
      <c r="H7" s="19"/>
      <c r="I7" s="18"/>
      <c r="J7" s="18"/>
      <c r="K7" s="18"/>
      <c r="L7" s="17"/>
      <c r="M7" s="17"/>
      <c r="N7" s="17"/>
      <c r="O7" s="17"/>
      <c r="P7" s="17"/>
      <c r="Q7" s="17"/>
      <c r="R7" s="17"/>
      <c r="S7" s="16">
        <f t="shared" ref="S7:S13" si="1">SUM(E7:R7)</f>
        <v>196763325.95699844</v>
      </c>
    </row>
    <row r="8" spans="2:19" ht="15.75" x14ac:dyDescent="0.3">
      <c r="B8" s="21" t="s">
        <v>20</v>
      </c>
      <c r="C8" s="14">
        <v>8208</v>
      </c>
      <c r="D8" s="20">
        <f t="shared" si="0"/>
        <v>0.28124036320027412</v>
      </c>
      <c r="E8" s="19">
        <f t="shared" ref="E8:E12" si="2">$E$13*D8</f>
        <v>85324614.947130382</v>
      </c>
      <c r="F8" s="19">
        <f>F13*D8</f>
        <v>0</v>
      </c>
      <c r="G8" s="19">
        <f t="shared" ref="G8:G12" si="3">$G$13*D8</f>
        <v>3672650.6865855749</v>
      </c>
      <c r="H8" s="19"/>
      <c r="I8" s="18"/>
      <c r="J8" s="18"/>
      <c r="K8" s="18"/>
      <c r="L8" s="17"/>
      <c r="M8" s="17"/>
      <c r="N8" s="17"/>
      <c r="O8" s="17"/>
      <c r="P8" s="17"/>
      <c r="Q8" s="17"/>
      <c r="R8" s="17"/>
      <c r="S8" s="16">
        <f t="shared" si="1"/>
        <v>88997265.633715957</v>
      </c>
    </row>
    <row r="9" spans="2:19" ht="15.75" x14ac:dyDescent="0.3">
      <c r="B9" s="21" t="s">
        <v>19</v>
      </c>
      <c r="C9" s="14">
        <v>247</v>
      </c>
      <c r="D9" s="20">
        <f t="shared" si="0"/>
        <v>8.4632516703786187E-3</v>
      </c>
      <c r="E9" s="19">
        <f t="shared" si="2"/>
        <v>2567638.8757238304</v>
      </c>
      <c r="F9" s="19">
        <f>F13*D9</f>
        <v>0</v>
      </c>
      <c r="G9" s="19">
        <f t="shared" si="3"/>
        <v>110519.58084632516</v>
      </c>
      <c r="H9" s="19"/>
      <c r="I9" s="18"/>
      <c r="J9" s="18"/>
      <c r="K9" s="18"/>
      <c r="L9" s="17"/>
      <c r="M9" s="17"/>
      <c r="N9" s="17"/>
      <c r="O9" s="17"/>
      <c r="P9" s="17"/>
      <c r="Q9" s="17"/>
      <c r="R9" s="17"/>
      <c r="S9" s="16">
        <f t="shared" si="1"/>
        <v>2678158.4565701555</v>
      </c>
    </row>
    <row r="10" spans="2:19" ht="15.75" x14ac:dyDescent="0.3">
      <c r="B10" s="21" t="s">
        <v>18</v>
      </c>
      <c r="C10" s="14">
        <v>660</v>
      </c>
      <c r="D10" s="20">
        <f t="shared" si="0"/>
        <v>2.2614356690080519E-2</v>
      </c>
      <c r="E10" s="19">
        <f t="shared" si="2"/>
        <v>6860897.4007195476</v>
      </c>
      <c r="F10" s="19">
        <f>F13*D10</f>
        <v>0</v>
      </c>
      <c r="G10" s="19">
        <f t="shared" si="3"/>
        <v>295315.47918451257</v>
      </c>
      <c r="H10" s="19"/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6">
        <f t="shared" si="1"/>
        <v>7156212.8799040606</v>
      </c>
    </row>
    <row r="11" spans="2:19" ht="15.75" x14ac:dyDescent="0.3">
      <c r="B11" s="21" t="s">
        <v>17</v>
      </c>
      <c r="C11" s="14">
        <v>994</v>
      </c>
      <c r="D11" s="20">
        <f t="shared" si="0"/>
        <v>3.4058591742333388E-2</v>
      </c>
      <c r="E11" s="19">
        <f t="shared" si="2"/>
        <v>10332927.297447318</v>
      </c>
      <c r="F11" s="19">
        <f>F13*D11</f>
        <v>0</v>
      </c>
      <c r="G11" s="19">
        <f t="shared" si="3"/>
        <v>444763.00955970533</v>
      </c>
      <c r="H11" s="19"/>
      <c r="I11" s="18"/>
      <c r="J11" s="18"/>
      <c r="K11" s="18"/>
      <c r="L11" s="17"/>
      <c r="M11" s="17"/>
      <c r="N11" s="17"/>
      <c r="O11" s="17"/>
      <c r="P11" s="17"/>
      <c r="Q11" s="17"/>
      <c r="R11" s="17"/>
      <c r="S11" s="16">
        <f t="shared" si="1"/>
        <v>10777690.307007024</v>
      </c>
    </row>
    <row r="12" spans="2:19" ht="15.75" x14ac:dyDescent="0.3">
      <c r="B12" s="21" t="s">
        <v>16</v>
      </c>
      <c r="C12" s="14">
        <v>929</v>
      </c>
      <c r="D12" s="20">
        <f t="shared" si="0"/>
        <v>3.1831420250128493E-2</v>
      </c>
      <c r="E12" s="19">
        <f t="shared" si="2"/>
        <v>9657232.8564673644</v>
      </c>
      <c r="F12" s="19">
        <f>F13*D12</f>
        <v>0</v>
      </c>
      <c r="G12" s="19">
        <f t="shared" si="3"/>
        <v>415678.90933698823</v>
      </c>
      <c r="H12" s="19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6">
        <f t="shared" si="1"/>
        <v>10072911.765804352</v>
      </c>
    </row>
    <row r="13" spans="2:19" ht="18.75" x14ac:dyDescent="0.3">
      <c r="B13" s="15" t="s">
        <v>15</v>
      </c>
      <c r="C13" s="14">
        <v>29185</v>
      </c>
      <c r="D13" s="13">
        <f t="shared" si="0"/>
        <v>1</v>
      </c>
      <c r="E13" s="12">
        <v>303386804</v>
      </c>
      <c r="F13" s="12">
        <v>0</v>
      </c>
      <c r="G13" s="12">
        <v>13058761</v>
      </c>
      <c r="H13" s="12">
        <v>0</v>
      </c>
      <c r="I13" s="12">
        <v>1066570</v>
      </c>
      <c r="J13" s="12">
        <v>-265342</v>
      </c>
      <c r="K13" s="12">
        <v>-2255017</v>
      </c>
      <c r="L13" s="12">
        <v>69483</v>
      </c>
      <c r="M13" s="12">
        <v>1161697</v>
      </c>
      <c r="N13" s="12">
        <v>1539996</v>
      </c>
      <c r="O13" s="12">
        <v>2026568</v>
      </c>
      <c r="P13" s="12">
        <v>0</v>
      </c>
      <c r="Q13" s="12">
        <v>0</v>
      </c>
      <c r="R13" s="12">
        <v>0</v>
      </c>
      <c r="S13" s="11">
        <f t="shared" si="1"/>
        <v>319789520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9"/>
      <c r="C17" s="1"/>
      <c r="D17" s="1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7" t="s">
        <v>14</v>
      </c>
      <c r="F20" s="6"/>
      <c r="G20" s="37">
        <f>E13</f>
        <v>303386804</v>
      </c>
      <c r="H20" s="38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5" t="s">
        <v>13</v>
      </c>
      <c r="F21" s="4"/>
      <c r="G21" s="39">
        <f>G13</f>
        <v>13058761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5" t="s">
        <v>12</v>
      </c>
      <c r="F22" s="4"/>
      <c r="G22" s="39">
        <f>I13</f>
        <v>1066570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5" t="s">
        <v>11</v>
      </c>
      <c r="F23" s="4"/>
      <c r="G23" s="41">
        <f>H13</f>
        <v>0</v>
      </c>
      <c r="H23" s="42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5" t="s">
        <v>10</v>
      </c>
      <c r="F24" s="4"/>
      <c r="G24" s="39">
        <f>J13+K13</f>
        <v>-2520359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5" t="s">
        <v>9</v>
      </c>
      <c r="F25" s="4"/>
      <c r="G25" s="39">
        <f>O11</f>
        <v>0</v>
      </c>
      <c r="H25" s="40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5" t="s">
        <v>8</v>
      </c>
      <c r="F26" s="4"/>
      <c r="G26" s="39">
        <f>L13</f>
        <v>69483</v>
      </c>
      <c r="H26" s="40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5" t="s">
        <v>7</v>
      </c>
      <c r="F27" s="4"/>
      <c r="G27" s="41">
        <f>M13</f>
        <v>1161697</v>
      </c>
      <c r="H27" s="42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5" t="s">
        <v>6</v>
      </c>
      <c r="F28" s="4"/>
      <c r="G28" s="41">
        <f>N13</f>
        <v>1539996</v>
      </c>
      <c r="H28" s="49"/>
      <c r="K28" s="1"/>
      <c r="L28" s="1"/>
      <c r="M28" s="1"/>
      <c r="N28" s="23" t="s">
        <v>5</v>
      </c>
      <c r="O28" s="23"/>
      <c r="P28" s="23"/>
      <c r="Q28" s="23"/>
    </row>
    <row r="29" spans="2:19" ht="16.5" customHeight="1" x14ac:dyDescent="0.3">
      <c r="E29" s="5" t="s">
        <v>4</v>
      </c>
      <c r="F29" s="4"/>
      <c r="G29" s="41">
        <f>O13</f>
        <v>2026568</v>
      </c>
      <c r="H29" s="49"/>
      <c r="K29" s="1"/>
      <c r="L29" s="1"/>
      <c r="M29" s="1"/>
      <c r="N29" s="24" t="s">
        <v>3</v>
      </c>
      <c r="O29" s="24"/>
      <c r="P29" s="24"/>
      <c r="Q29" s="24"/>
    </row>
    <row r="30" spans="2:19" ht="16.5" x14ac:dyDescent="0.3">
      <c r="E30" s="5" t="s">
        <v>2</v>
      </c>
      <c r="F30" s="4"/>
      <c r="G30" s="41">
        <f>Q13</f>
        <v>0</v>
      </c>
      <c r="H30" s="42"/>
      <c r="K30" s="1"/>
      <c r="L30" s="1"/>
      <c r="M30" s="1"/>
      <c r="N30" s="1"/>
      <c r="O30" s="1"/>
      <c r="P30" s="1"/>
    </row>
    <row r="31" spans="2:19" ht="17.25" thickBot="1" x14ac:dyDescent="0.35">
      <c r="E31" s="3" t="s">
        <v>1</v>
      </c>
      <c r="F31" s="2"/>
      <c r="G31" s="43">
        <f>R13</f>
        <v>0</v>
      </c>
      <c r="H31" s="44"/>
      <c r="K31" s="1"/>
      <c r="L31" s="1"/>
      <c r="M31" s="1"/>
      <c r="N31" s="1"/>
      <c r="O31" s="1"/>
      <c r="P31" s="1"/>
    </row>
    <row r="32" spans="2:19" ht="17.25" thickBot="1" x14ac:dyDescent="0.35">
      <c r="E32" s="45" t="s">
        <v>0</v>
      </c>
      <c r="F32" s="46"/>
      <c r="G32" s="47">
        <f>SUM(G20:H31)</f>
        <v>319789520</v>
      </c>
      <c r="H32" s="48"/>
      <c r="K32" s="1"/>
      <c r="L32" s="1"/>
      <c r="M32" s="1"/>
      <c r="N32" s="1"/>
      <c r="O32" s="1"/>
      <c r="P32" s="1"/>
      <c r="Q32" s="1"/>
      <c r="R32" s="1"/>
      <c r="S32" s="1"/>
    </row>
  </sheetData>
  <mergeCells count="37">
    <mergeCell ref="G26:H26"/>
    <mergeCell ref="G31:H31"/>
    <mergeCell ref="E32:F32"/>
    <mergeCell ref="G32:H32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5:D15"/>
    <mergeCell ref="G20:H20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8:Q28"/>
    <mergeCell ref="N29:Q29"/>
    <mergeCell ref="O5:O6"/>
    <mergeCell ref="P5:P6"/>
    <mergeCell ref="J14:K14"/>
  </mergeCells>
  <pageMargins left="0.7" right="0.7" top="0.75" bottom="0.75" header="0.3" footer="0.3"/>
  <pageSetup paperSize="5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2021-02-10T20:19:02Z</cp:lastPrinted>
  <dcterms:created xsi:type="dcterms:W3CDTF">2020-02-17T14:14:32Z</dcterms:created>
  <dcterms:modified xsi:type="dcterms:W3CDTF">2021-02-23T18:08:20Z</dcterms:modified>
</cp:coreProperties>
</file>