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S13" i="1"/>
  <c r="G8" i="1"/>
  <c r="G9" i="1"/>
  <c r="G10" i="1"/>
  <c r="G11" i="1"/>
  <c r="G12" i="1"/>
  <c r="G7" i="1"/>
  <c r="E8" i="1"/>
  <c r="E9" i="1"/>
  <c r="E10" i="1"/>
  <c r="E11" i="1"/>
  <c r="E12" i="1"/>
  <c r="E7" i="1"/>
  <c r="C13" i="1" l="1"/>
  <c r="D13" i="1" s="1"/>
  <c r="G20" i="1"/>
  <c r="G22" i="1"/>
  <c r="G23" i="1"/>
  <c r="G24" i="1"/>
  <c r="G32" i="1" s="1"/>
  <c r="G25" i="1"/>
  <c r="G26" i="1"/>
  <c r="G27" i="1"/>
  <c r="G28" i="1"/>
  <c r="G29" i="1"/>
  <c r="G30" i="1"/>
  <c r="G31" i="1"/>
  <c r="D11" i="1" l="1"/>
  <c r="D9" i="1"/>
  <c r="D7" i="1"/>
  <c r="D12" i="1"/>
  <c r="D10" i="1"/>
  <c r="D8" i="1"/>
  <c r="F10" i="1" l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<sst xmlns="http://schemas.openxmlformats.org/spreadsheetml/2006/main" count="41" uniqueCount="40">
  <si>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</si>
  <si>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</si>
  <si>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</si>
  <si>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</si>
  <si>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</si>
  <si>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</si>
  <si>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</si>
  <si>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</si>
  <si>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</si>
  <si>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</si>
  <si>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</si>
  <si>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</si>
  <si>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</si>
  <si>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</si>
  <si>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</si>
  <si>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</si>
  <si>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</si>
  <si>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</si>
  <si>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</si>
  <si>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</si>
  <si>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</si>
  <si>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</si>
  <si>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</si>
  <si>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</si>
  <si>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</si>
  <si>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</si>
  <si>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</si>
  <si>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</si>
  <si>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</si>
  <si>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</si>
  <si>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</si>
  <si>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</si>
  <si>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</si>
  <si>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</si>
  <si>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</si>
  <si>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</si>
  <si>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</si>
  <si>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</si>
  <si>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</si>
  <si>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POR ESTABLECIMIENTO MES DE MARZO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</si>
</sst>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32"/>
  <sheetViews>
    <sheetView tabSelected="1" workbookViewId="0">
      <selection activeCell="B2" sqref="B2:S3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1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27" t="s">
        <v>39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</row>
    <row r="3" spans="2:19" x14ac:dyDescent="0.25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2:19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2:19" x14ac:dyDescent="0.25">
      <c r="B5" s="28" t="s">
        <v>38</v>
      </c>
      <c r="C5" s="28" t="s">
        <v>37</v>
      </c>
      <c r="D5" s="30" t="s">
        <v>36</v>
      </c>
      <c r="E5" s="32" t="s">
        <v>35</v>
      </c>
      <c r="F5" s="23" t="s">
        <v>34</v>
      </c>
      <c r="G5" s="23" t="s">
        <v>33</v>
      </c>
      <c r="H5" s="23" t="s">
        <v>32</v>
      </c>
      <c r="I5" s="23" t="s">
        <v>31</v>
      </c>
      <c r="J5" s="23" t="s">
        <v>30</v>
      </c>
      <c r="K5" s="23" t="s">
        <v>29</v>
      </c>
      <c r="L5" s="23" t="s">
        <v>28</v>
      </c>
      <c r="M5" s="23" t="s">
        <v>7</v>
      </c>
      <c r="N5" s="23" t="s">
        <v>27</v>
      </c>
      <c r="O5" s="23" t="s">
        <v>26</v>
      </c>
      <c r="P5" s="23" t="s">
        <v>25</v>
      </c>
      <c r="Q5" s="23" t="s">
        <v>24</v>
      </c>
      <c r="R5" s="23" t="s">
        <v>23</v>
      </c>
      <c r="S5" s="34" t="s">
        <v>22</v>
      </c>
    </row>
    <row r="6" spans="2:19" ht="35.25" customHeight="1" x14ac:dyDescent="0.25">
      <c r="B6" s="29"/>
      <c r="C6" s="29"/>
      <c r="D6" s="31"/>
      <c r="E6" s="3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34"/>
    </row>
    <row r="7" spans="2:19" ht="15.75" x14ac:dyDescent="0.3">
      <c r="B7" s="21" t="s">
        <v>21</v>
      </c>
      <c r="C7" s="14">
        <v>17967</v>
      </c>
      <c r="D7" s="20">
        <f t="shared" ref="D7:D13" si="0">C7/$C$13</f>
        <v>0.62698911222780573</v>
      </c>
      <c r="E7" s="19">
        <f>$E$13*D7</f>
        <v>167281895.82652849</v>
      </c>
      <c r="F7" s="19">
        <f>F13*D7</f>
        <v>0</v>
      </c>
      <c r="G7" s="19">
        <f>$G$13*D7</f>
        <v>7345194.3784547746</v>
      </c>
      <c r="H7" s="19"/>
      <c r="I7" s="18"/>
      <c r="J7" s="18"/>
      <c r="K7" s="18"/>
      <c r="L7" s="17"/>
      <c r="M7" s="17"/>
      <c r="N7" s="17"/>
      <c r="O7" s="17"/>
      <c r="P7" s="17"/>
      <c r="Q7" s="17"/>
      <c r="R7" s="17"/>
      <c r="S7" s="16">
        <f t="shared" ref="S7:S13" si="1">SUM(E7:R7)</f>
        <v>174627090.20498326</v>
      </c>
    </row>
    <row r="8" spans="2:19" ht="15.75" x14ac:dyDescent="0.3">
      <c r="B8" s="21" t="s">
        <v>20</v>
      </c>
      <c r="C8" s="14">
        <v>7841</v>
      </c>
      <c r="D8" s="20">
        <f t="shared" si="0"/>
        <v>0.2736250697934115</v>
      </c>
      <c r="E8" s="19">
        <f t="shared" ref="E8:E12" si="2">$E$13*D8</f>
        <v>73003692.61289084</v>
      </c>
      <c r="F8" s="19">
        <f>F13*D8</f>
        <v>0</v>
      </c>
      <c r="G8" s="19">
        <f t="shared" ref="G8:G12" si="3">$G$13*D8</f>
        <v>3205525.0805067001</v>
      </c>
      <c r="H8" s="19"/>
      <c r="I8" s="18"/>
      <c r="J8" s="18"/>
      <c r="K8" s="18"/>
      <c r="L8" s="17"/>
      <c r="M8" s="17"/>
      <c r="N8" s="17"/>
      <c r="O8" s="17"/>
      <c r="P8" s="17"/>
      <c r="Q8" s="17"/>
      <c r="R8" s="17"/>
      <c r="S8" s="16">
        <f t="shared" si="1"/>
        <v>76209217.693397537</v>
      </c>
    </row>
    <row r="9" spans="2:19" ht="15.75" x14ac:dyDescent="0.3">
      <c r="B9" s="21" t="s">
        <v>19</v>
      </c>
      <c r="C9" s="14">
        <v>256</v>
      </c>
      <c r="D9" s="20">
        <f t="shared" si="0"/>
        <v>8.9335566722501397E-3</v>
      </c>
      <c r="E9" s="19">
        <f t="shared" si="2"/>
        <v>2383490.0279173646</v>
      </c>
      <c r="F9" s="19">
        <f>F13*D9</f>
        <v>0</v>
      </c>
      <c r="G9" s="19">
        <f t="shared" si="3"/>
        <v>104656.85762144053</v>
      </c>
      <c r="H9" s="19"/>
      <c r="I9" s="18"/>
      <c r="J9" s="18"/>
      <c r="K9" s="18"/>
      <c r="L9" s="17"/>
      <c r="M9" s="17"/>
      <c r="N9" s="17"/>
      <c r="O9" s="17"/>
      <c r="P9" s="17"/>
      <c r="Q9" s="17"/>
      <c r="R9" s="17"/>
      <c r="S9" s="16">
        <f t="shared" si="1"/>
        <v>2488146.8855388053</v>
      </c>
    </row>
    <row r="10" spans="2:19" ht="15.75" x14ac:dyDescent="0.3">
      <c r="B10" s="21" t="s">
        <v>18</v>
      </c>
      <c r="C10" s="14">
        <v>648</v>
      </c>
      <c r="D10" s="20">
        <f t="shared" si="0"/>
        <v>2.2613065326633167E-2</v>
      </c>
      <c r="E10" s="19">
        <f t="shared" si="2"/>
        <v>6033209.1331658298</v>
      </c>
      <c r="F10" s="19">
        <f>F13*D10</f>
        <v>0</v>
      </c>
      <c r="G10" s="19">
        <f t="shared" si="3"/>
        <v>264912.67085427139</v>
      </c>
      <c r="H10" s="19"/>
      <c r="I10" s="18"/>
      <c r="J10" s="18"/>
      <c r="K10" s="18"/>
      <c r="L10" s="17"/>
      <c r="M10" s="17"/>
      <c r="N10" s="17"/>
      <c r="O10" s="17"/>
      <c r="P10" s="17"/>
      <c r="Q10" s="17"/>
      <c r="R10" s="17"/>
      <c r="S10" s="16">
        <f t="shared" si="1"/>
        <v>6298121.8040201012</v>
      </c>
    </row>
    <row r="11" spans="2:19" ht="15.75" x14ac:dyDescent="0.3">
      <c r="B11" s="21" t="s">
        <v>17</v>
      </c>
      <c r="C11" s="14">
        <v>1012</v>
      </c>
      <c r="D11" s="20">
        <f t="shared" si="0"/>
        <v>3.5315466219988836E-2</v>
      </c>
      <c r="E11" s="19">
        <f t="shared" si="2"/>
        <v>9422234.0166108329</v>
      </c>
      <c r="F11" s="19">
        <f>F13*D11</f>
        <v>0</v>
      </c>
      <c r="G11" s="19">
        <f t="shared" si="3"/>
        <v>413721.64028475713</v>
      </c>
      <c r="H11" s="19"/>
      <c r="I11" s="18"/>
      <c r="J11" s="18"/>
      <c r="K11" s="18"/>
      <c r="L11" s="17"/>
      <c r="M11" s="17"/>
      <c r="N11" s="17"/>
      <c r="O11" s="17"/>
      <c r="P11" s="17"/>
      <c r="Q11" s="17"/>
      <c r="R11" s="17"/>
      <c r="S11" s="16">
        <f t="shared" si="1"/>
        <v>9835955.6568955891</v>
      </c>
    </row>
    <row r="12" spans="2:19" ht="15.75" x14ac:dyDescent="0.3">
      <c r="B12" s="21" t="s">
        <v>16</v>
      </c>
      <c r="C12" s="14">
        <v>932</v>
      </c>
      <c r="D12" s="20">
        <f t="shared" si="0"/>
        <v>3.2523729759910663E-2</v>
      </c>
      <c r="E12" s="19">
        <f t="shared" si="2"/>
        <v>8677393.3828866556</v>
      </c>
      <c r="F12" s="19">
        <f>F13*D12</f>
        <v>0</v>
      </c>
      <c r="G12" s="19">
        <f t="shared" si="3"/>
        <v>381016.37227805692</v>
      </c>
      <c r="H12" s="19"/>
      <c r="I12" s="18"/>
      <c r="J12" s="18"/>
      <c r="K12" s="18"/>
      <c r="L12" s="17"/>
      <c r="M12" s="17"/>
      <c r="N12" s="17"/>
      <c r="O12" s="17"/>
      <c r="P12" s="17"/>
      <c r="Q12" s="17"/>
      <c r="R12" s="17"/>
      <c r="S12" s="16">
        <f t="shared" si="1"/>
        <v>9058409.7551647127</v>
      </c>
    </row>
    <row r="13" spans="2:19" ht="18.75" x14ac:dyDescent="0.3">
      <c r="B13" s="15" t="s">
        <v>15</v>
      </c>
      <c r="C13" s="14">
        <f>SUM(C7:C12)</f>
        <v>28656</v>
      </c>
      <c r="D13" s="13">
        <f t="shared" si="0"/>
        <v>1</v>
      </c>
      <c r="E13" s="12">
        <v>266801915</v>
      </c>
      <c r="F13" s="12">
        <v>0</v>
      </c>
      <c r="G13" s="12">
        <v>11715027</v>
      </c>
      <c r="H13" s="12">
        <v>0</v>
      </c>
      <c r="I13" s="12">
        <v>988304</v>
      </c>
      <c r="J13" s="12">
        <v>-769189</v>
      </c>
      <c r="K13" s="12">
        <v>-2065304</v>
      </c>
      <c r="L13" s="12">
        <v>67954</v>
      </c>
      <c r="M13" s="12">
        <v>1131155</v>
      </c>
      <c r="N13" s="12">
        <v>1539996</v>
      </c>
      <c r="O13" s="12">
        <v>1973289</v>
      </c>
      <c r="P13" s="12">
        <v>0</v>
      </c>
      <c r="Q13" s="12">
        <v>0</v>
      </c>
      <c r="R13" s="12">
        <v>0</v>
      </c>
      <c r="S13" s="11">
        <f t="shared" si="1"/>
        <v>281383147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35"/>
      <c r="K14" s="35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36"/>
      <c r="C15" s="36"/>
      <c r="D15" s="36"/>
      <c r="E15" s="10"/>
      <c r="F15" s="1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9"/>
      <c r="C17" s="1"/>
      <c r="D17" s="1"/>
      <c r="E17" s="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16.5" x14ac:dyDescent="0.3">
      <c r="E18" s="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7" t="s">
        <v>14</v>
      </c>
      <c r="F20" s="6"/>
      <c r="G20" s="37">
        <f>E13</f>
        <v>266801915</v>
      </c>
      <c r="H20" s="38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5" t="s">
        <v>13</v>
      </c>
      <c r="F21" s="4"/>
      <c r="G21" s="39">
        <f>G13</f>
        <v>11715027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5" t="s">
        <v>12</v>
      </c>
      <c r="F22" s="4"/>
      <c r="G22" s="39">
        <f>I13</f>
        <v>988304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5" t="s">
        <v>11</v>
      </c>
      <c r="F23" s="4"/>
      <c r="G23" s="41">
        <f>H13</f>
        <v>0</v>
      </c>
      <c r="H23" s="42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5" t="s">
        <v>10</v>
      </c>
      <c r="F24" s="4"/>
      <c r="G24" s="39">
        <f>J13+K13</f>
        <v>-2834493</v>
      </c>
      <c r="H24" s="40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5" t="s">
        <v>9</v>
      </c>
      <c r="F25" s="4"/>
      <c r="G25" s="39">
        <f>O11</f>
        <v>0</v>
      </c>
      <c r="H25" s="40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5" t="s">
        <v>8</v>
      </c>
      <c r="F26" s="4"/>
      <c r="G26" s="39">
        <f>L13</f>
        <v>67954</v>
      </c>
      <c r="H26" s="40"/>
      <c r="K26" s="1"/>
      <c r="L26" s="1"/>
      <c r="M26" s="1"/>
      <c r="N26" s="1"/>
      <c r="O26" s="1"/>
      <c r="P26" s="1"/>
      <c r="Q26" s="1"/>
      <c r="R26" s="1"/>
      <c r="S26" s="1"/>
    </row>
    <row r="27" spans="2:19" ht="16.5" x14ac:dyDescent="0.3">
      <c r="E27" s="5" t="s">
        <v>7</v>
      </c>
      <c r="F27" s="4"/>
      <c r="G27" s="41">
        <f>M13</f>
        <v>1131155</v>
      </c>
      <c r="H27" s="42"/>
      <c r="K27" s="1"/>
      <c r="L27" s="1"/>
      <c r="M27" s="1"/>
      <c r="N27" s="1"/>
      <c r="O27" s="1"/>
      <c r="P27" s="1"/>
      <c r="Q27" s="1"/>
      <c r="R27" s="1"/>
      <c r="S27" s="1"/>
    </row>
    <row r="28" spans="2:19" ht="16.5" x14ac:dyDescent="0.3">
      <c r="E28" s="5" t="s">
        <v>6</v>
      </c>
      <c r="F28" s="4"/>
      <c r="G28" s="41">
        <f>N13</f>
        <v>1539996</v>
      </c>
      <c r="H28" s="49"/>
      <c r="K28" s="1"/>
      <c r="L28" s="1"/>
      <c r="M28" s="1"/>
      <c r="N28" s="25" t="s">
        <v>5</v>
      </c>
      <c r="O28" s="25"/>
      <c r="P28" s="25"/>
      <c r="Q28" s="25"/>
    </row>
    <row r="29" spans="2:19" ht="16.5" customHeight="1" x14ac:dyDescent="0.3">
      <c r="E29" s="5" t="s">
        <v>4</v>
      </c>
      <c r="F29" s="4"/>
      <c r="G29" s="41">
        <f>O13</f>
        <v>1973289</v>
      </c>
      <c r="H29" s="49"/>
      <c r="K29" s="1"/>
      <c r="L29" s="1"/>
      <c r="M29" s="1"/>
      <c r="N29" s="26" t="s">
        <v>3</v>
      </c>
      <c r="O29" s="26"/>
      <c r="P29" s="26"/>
      <c r="Q29" s="26"/>
    </row>
    <row r="30" spans="2:19" ht="16.5" x14ac:dyDescent="0.3">
      <c r="E30" s="5" t="s">
        <v>2</v>
      </c>
      <c r="F30" s="4"/>
      <c r="G30" s="41">
        <f>Q13</f>
        <v>0</v>
      </c>
      <c r="H30" s="42"/>
      <c r="K30" s="1"/>
      <c r="L30" s="1"/>
      <c r="M30" s="1"/>
      <c r="N30" s="1"/>
      <c r="O30" s="1"/>
      <c r="P30" s="1"/>
    </row>
    <row r="31" spans="2:19" ht="17.25" thickBot="1" x14ac:dyDescent="0.35">
      <c r="E31" s="3" t="s">
        <v>1</v>
      </c>
      <c r="F31" s="2"/>
      <c r="G31" s="43">
        <f>R13</f>
        <v>0</v>
      </c>
      <c r="H31" s="44"/>
      <c r="K31" s="1"/>
      <c r="L31" s="1"/>
      <c r="M31" s="1"/>
      <c r="N31" s="1"/>
      <c r="O31" s="1"/>
      <c r="P31" s="1"/>
    </row>
    <row r="32" spans="2:19" ht="17.25" thickBot="1" x14ac:dyDescent="0.35">
      <c r="E32" s="45" t="s">
        <v>0</v>
      </c>
      <c r="F32" s="46"/>
      <c r="G32" s="47">
        <f>SUM(G20:H31)</f>
        <v>281383147</v>
      </c>
      <c r="H32" s="48"/>
      <c r="K32" s="1"/>
      <c r="L32" s="1"/>
      <c r="M32" s="1"/>
      <c r="N32" s="1"/>
      <c r="O32" s="1"/>
      <c r="P32" s="1"/>
      <c r="Q32" s="1"/>
      <c r="R32" s="1"/>
      <c r="S32" s="1"/>
    </row>
  </sheetData>
  <mergeCells count="37">
    <mergeCell ref="G26:H26"/>
    <mergeCell ref="G31:H31"/>
    <mergeCell ref="E32:F32"/>
    <mergeCell ref="G32:H32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B15:D15"/>
    <mergeCell ref="G20:H20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8:Q28"/>
    <mergeCell ref="N29:Q29"/>
    <mergeCell ref="O5:O6"/>
    <mergeCell ref="P5:P6"/>
    <mergeCell ref="J14:K14"/>
  </mergeCells>
  <pageMargins left="0.7" right="0.7" top="0.75" bottom="0.75" header="0.3" footer="0.3"/>
  <pageSetup paperSize="41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2020-04-07T17:03:37Z</cp:lastPrinted>
  <dcterms:created xsi:type="dcterms:W3CDTF">2020-02-17T14:14:32Z</dcterms:created>
  <dcterms:modified xsi:type="dcterms:W3CDTF">2020-04-07T17:09:05Z</dcterms:modified>
</cp:coreProperties>
</file>