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8\"/>
    </mc:Choice>
  </mc:AlternateContent>
  <bookViews>
    <workbookView xWindow="420" yWindow="975" windowWidth="18795" windowHeight="10275"/>
  </bookViews>
  <sheets>
    <sheet name="Hoja1" sheetId="1" r:id="rId1"/>
  </sheets>
  <definedNames>
    <definedName name="_xlnm.Print_Area" localSheetId="0">Hoja1!#REF!</definedName>
  </definedNames>
  <calcPr calcId="162913"/>
</workbook>
</file>

<file path=xl/calcChain.xml><?xml version="1.0" encoding="utf-8"?>
<calcChain xmlns="http://schemas.openxmlformats.org/spreadsheetml/2006/main">
  <c r="D36" i="1" l="1"/>
  <c r="D35" i="1"/>
  <c r="D34" i="1"/>
  <c r="D33" i="1"/>
  <c r="D32" i="1"/>
  <c r="D31" i="1"/>
  <c r="D30" i="1"/>
  <c r="D29" i="1"/>
  <c r="D27" i="1"/>
  <c r="D26" i="1"/>
  <c r="D25" i="1"/>
  <c r="U16" i="1"/>
  <c r="C16" i="1"/>
  <c r="D13" i="1" l="1"/>
  <c r="D14" i="1"/>
  <c r="D11" i="1"/>
  <c r="D15" i="1"/>
  <c r="D12" i="1"/>
  <c r="D10" i="1"/>
  <c r="D37" i="1"/>
  <c r="F13" i="1"/>
  <c r="F10" i="1"/>
  <c r="F12" i="1"/>
  <c r="E15" i="1" l="1"/>
  <c r="T15" i="1"/>
  <c r="G15" i="1"/>
  <c r="N15" i="1"/>
  <c r="F15" i="1"/>
  <c r="E11" i="1"/>
  <c r="T11" i="1"/>
  <c r="G11" i="1"/>
  <c r="N11" i="1"/>
  <c r="F11" i="1"/>
  <c r="T10" i="1"/>
  <c r="G10" i="1"/>
  <c r="E10" i="1"/>
  <c r="N10" i="1"/>
  <c r="E14" i="1"/>
  <c r="N14" i="1"/>
  <c r="T14" i="1"/>
  <c r="G14" i="1"/>
  <c r="U14" i="1" s="1"/>
  <c r="F14" i="1"/>
  <c r="E12" i="1"/>
  <c r="U12" i="1" s="1"/>
  <c r="T12" i="1"/>
  <c r="G12" i="1"/>
  <c r="N12" i="1"/>
  <c r="N13" i="1"/>
  <c r="E13" i="1"/>
  <c r="U13" i="1" s="1"/>
  <c r="T13" i="1"/>
  <c r="G13" i="1"/>
  <c r="U10" i="1"/>
  <c r="U11" i="1" l="1"/>
  <c r="U15" i="1"/>
</calcChain>
</file>

<file path=xl/comments1.xml><?xml version="1.0" encoding="utf-8"?>
<comments xmlns="http://schemas.openxmlformats.org/spreadsheetml/2006/main">
  <authors>
    <author>WinuE</author>
  </authors>
  <commentList>
    <comment ref="I8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<sst xmlns="http://schemas.openxmlformats.org/spreadsheetml/2006/main" count="42" uniqueCount="41">
  <si>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</si>
  <si>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</si>
  <si>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</si>
  <si>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</si>
  <si>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</si>
  <si>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ASIGNACION DESEMPEÑO DIFICIL SAPU</t>
  </si>
  <si>
    <t>INTEGRACION DIF. SBMN LEY 19.813 1150503006002000</t>
  </si>
  <si>
    <t>DES. ADELANTO RETIRO VOLUNTARIO LEY Nº 20157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</si>
  <si>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</si>
  <si>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</si>
  <si>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</si>
  <si>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</si>
  <si>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</si>
  <si>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</si>
  <si>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</si>
  <si>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</si>
  <si>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</si>
  <si>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</si>
  <si>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</si>
  <si>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</si>
  <si>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</si>
  <si>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</si>
  <si>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</si>
  <si>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</si>
  <si>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</si>
  <si>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</si>
  <si>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</si>
  <si>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</si>
  <si>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</si>
  <si>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</si>
  <si>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JEFE DE FINANZAS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</si>
  <si>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</si>
  <si>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</si>
  <si>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</si>
  <si>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</si>
  <si>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</si>
  <si>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</si>
  <si>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</si>
  <si>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</si>
  <si>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ISABEL MONSALVE MONSALVE</t>
  </si>
  <si>
    <t>DISTRIBUCION PERCAPITA POR ESTABLECIMIENTO MES DE MAYO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</si>
</sst>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Times New Roman"/>
      <family val="1"/>
    </font>
    <font>
      <sz val="6"/>
      <name val="Arial"/>
      <family val="2"/>
    </font>
    <font>
      <sz val="6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9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/>
    <xf numFmtId="3" fontId="0" fillId="2" borderId="2" xfId="0" applyNumberFormat="1" applyFill="1" applyBorder="1"/>
    <xf numFmtId="3" fontId="0" fillId="0" borderId="2" xfId="0" applyNumberFormat="1" applyFill="1" applyBorder="1"/>
    <xf numFmtId="3" fontId="0" fillId="0" borderId="2" xfId="0" applyNumberFormat="1" applyBorder="1"/>
    <xf numFmtId="3" fontId="0" fillId="0" borderId="0" xfId="0" applyNumberFormat="1"/>
    <xf numFmtId="0" fontId="10" fillId="0" borderId="2" xfId="0" applyFont="1" applyBorder="1" applyAlignment="1">
      <alignment vertical="top" wrapText="1"/>
    </xf>
    <xf numFmtId="0" fontId="0" fillId="0" borderId="2" xfId="0" applyBorder="1"/>
    <xf numFmtId="3" fontId="12" fillId="3" borderId="2" xfId="1" applyNumberFormat="1" applyFont="1" applyFill="1" applyBorder="1" applyAlignment="1" applyProtection="1">
      <alignment horizontal="right"/>
    </xf>
    <xf numFmtId="3" fontId="2" fillId="0" borderId="0" xfId="0" applyNumberFormat="1" applyFont="1"/>
    <xf numFmtId="0" fontId="2" fillId="0" borderId="0" xfId="0" applyFont="1"/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0" fillId="0" borderId="0" xfId="0"/>
    <xf numFmtId="4" fontId="0" fillId="2" borderId="2" xfId="0" applyNumberFormat="1" applyFill="1" applyBorder="1"/>
    <xf numFmtId="0" fontId="2" fillId="0" borderId="0" xfId="0" applyFont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1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14" fillId="0" borderId="2" xfId="0" applyFont="1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11" fillId="0" borderId="2" xfId="0" applyFont="1" applyBorder="1" applyAlignment="1">
      <alignment horizontal="left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3" fillId="0" borderId="0" xfId="0" applyFont="1" applyAlignment="1">
      <alignment horizontal="right"/>
    </xf>
    <xf numFmtId="3" fontId="0" fillId="0" borderId="8" xfId="0" applyNumberFormat="1" applyBorder="1" applyAlignment="1">
      <alignment horizont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5:U38"/>
  <sheetViews>
    <sheetView tabSelected="1" workbookViewId="0">
      <selection activeCell="L20" sqref="L20"/>
    </sheetView>
  </sheetViews>
  <sheetFormatPr baseColWidth="10" defaultRowHeight="15" x14ac:dyDescent="0.25"/>
  <cols>
    <col min="2" max="2" width="14.85546875" customWidth="1"/>
    <col min="3" max="3" width="17.7109375" bestFit="1" customWidth="1"/>
    <col min="5" max="5" width="18.85546875" customWidth="1"/>
    <col min="8" max="8" width="11.42578125" style="15"/>
    <col min="9" max="9" width="12.140625" customWidth="1"/>
  </cols>
  <sheetData>
    <row r="5" spans="2:21" ht="16.5" customHeight="1" x14ac:dyDescent="0.25">
      <c r="B5" s="15"/>
      <c r="C5" s="37" t="s">
        <v>40</v>
      </c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17"/>
    </row>
    <row r="6" spans="2:21" x14ac:dyDescent="0.25">
      <c r="B6" s="15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17"/>
    </row>
    <row r="7" spans="2:21" x14ac:dyDescent="0.25">
      <c r="B7" s="15"/>
      <c r="C7" s="15"/>
      <c r="D7" s="15"/>
      <c r="E7" s="15"/>
      <c r="F7" s="15"/>
      <c r="G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2:21" x14ac:dyDescent="0.25">
      <c r="B8" s="38" t="s">
        <v>0</v>
      </c>
      <c r="C8" s="38" t="s">
        <v>1</v>
      </c>
      <c r="D8" s="40"/>
      <c r="E8" s="42" t="s">
        <v>2</v>
      </c>
      <c r="F8" s="34" t="s">
        <v>3</v>
      </c>
      <c r="G8" s="44" t="s">
        <v>4</v>
      </c>
      <c r="H8" s="44" t="s">
        <v>37</v>
      </c>
      <c r="I8" s="34" t="s">
        <v>9</v>
      </c>
      <c r="J8" s="34" t="s">
        <v>31</v>
      </c>
      <c r="K8" s="34" t="s">
        <v>7</v>
      </c>
      <c r="L8" s="44" t="s">
        <v>6</v>
      </c>
      <c r="M8" s="46" t="s">
        <v>36</v>
      </c>
      <c r="N8" s="46" t="s">
        <v>8</v>
      </c>
      <c r="O8" s="48" t="s">
        <v>5</v>
      </c>
      <c r="P8" s="48" t="s">
        <v>34</v>
      </c>
      <c r="Q8" s="34" t="s">
        <v>10</v>
      </c>
      <c r="R8" s="34" t="s">
        <v>35</v>
      </c>
      <c r="S8" s="34" t="s">
        <v>11</v>
      </c>
      <c r="T8" s="34" t="s">
        <v>12</v>
      </c>
      <c r="U8" s="36" t="s">
        <v>33</v>
      </c>
    </row>
    <row r="9" spans="2:21" x14ac:dyDescent="0.25">
      <c r="B9" s="39"/>
      <c r="C9" s="39"/>
      <c r="D9" s="41"/>
      <c r="E9" s="43"/>
      <c r="F9" s="35"/>
      <c r="G9" s="45"/>
      <c r="H9" s="45"/>
      <c r="I9" s="35"/>
      <c r="J9" s="35"/>
      <c r="K9" s="35"/>
      <c r="L9" s="45"/>
      <c r="M9" s="47"/>
      <c r="N9" s="47"/>
      <c r="O9" s="49"/>
      <c r="P9" s="49"/>
      <c r="Q9" s="35"/>
      <c r="R9" s="35"/>
      <c r="S9" s="35"/>
      <c r="T9" s="35"/>
      <c r="U9" s="36"/>
    </row>
    <row r="10" spans="2:21" ht="15.75" x14ac:dyDescent="0.25">
      <c r="B10" s="1" t="s">
        <v>13</v>
      </c>
      <c r="C10" s="2">
        <v>17398</v>
      </c>
      <c r="D10" s="3">
        <f>C10/$C$16</f>
        <v>0.62639063906390635</v>
      </c>
      <c r="E10" s="16">
        <f>$E$16*D10</f>
        <v>133971510.96792078</v>
      </c>
      <c r="F10" s="4">
        <f>F16*D10</f>
        <v>0</v>
      </c>
      <c r="G10" s="4">
        <f>$G$16*D10</f>
        <v>6896920.4843204319</v>
      </c>
      <c r="H10" s="4"/>
      <c r="I10" s="6"/>
      <c r="J10" s="6"/>
      <c r="K10" s="6"/>
      <c r="L10" s="5"/>
      <c r="M10" s="5"/>
      <c r="N10" s="5">
        <f>$N$16*D10</f>
        <v>964639.07859585958</v>
      </c>
      <c r="O10" s="5"/>
      <c r="P10" s="5"/>
      <c r="Q10" s="5"/>
      <c r="R10" s="5"/>
      <c r="S10" s="5"/>
      <c r="T10" s="5">
        <f>$T$16*D10</f>
        <v>0</v>
      </c>
      <c r="U10" s="5">
        <f t="shared" ref="U10:U16" si="0">SUM(E10:T10)</f>
        <v>141833070.53083706</v>
      </c>
    </row>
    <row r="11" spans="2:21" ht="15.75" x14ac:dyDescent="0.25">
      <c r="B11" s="1" t="s">
        <v>14</v>
      </c>
      <c r="C11" s="2">
        <v>7602</v>
      </c>
      <c r="D11" s="3">
        <f t="shared" ref="D11:D15" si="1">C11/$C$16</f>
        <v>0.27369936993699368</v>
      </c>
      <c r="E11" s="16">
        <f t="shared" ref="E11:E15" si="2">$E$16*D11</f>
        <v>58538419.725148506</v>
      </c>
      <c r="F11" s="4">
        <f>F16*D11</f>
        <v>0</v>
      </c>
      <c r="G11" s="4">
        <f t="shared" ref="G11:G15" si="3">$G$16*D11</f>
        <v>3013587.1664446443</v>
      </c>
      <c r="H11" s="4"/>
      <c r="I11" s="6"/>
      <c r="J11" s="6"/>
      <c r="K11" s="6"/>
      <c r="L11" s="5"/>
      <c r="M11" s="5"/>
      <c r="N11" s="5">
        <f t="shared" ref="N11:N15" si="4">$N$16*D11</f>
        <v>421495.93490549049</v>
      </c>
      <c r="O11" s="5"/>
      <c r="P11" s="5"/>
      <c r="Q11" s="5"/>
      <c r="R11" s="5"/>
      <c r="S11" s="5"/>
      <c r="T11" s="5">
        <f t="shared" ref="T11:T15" si="5">$T$16*D11</f>
        <v>0</v>
      </c>
      <c r="U11" s="5">
        <f t="shared" si="0"/>
        <v>61973502.826498643</v>
      </c>
    </row>
    <row r="12" spans="2:21" ht="15.75" x14ac:dyDescent="0.25">
      <c r="B12" s="1" t="s">
        <v>15</v>
      </c>
      <c r="C12" s="2">
        <v>275</v>
      </c>
      <c r="D12" s="3">
        <f t="shared" si="1"/>
        <v>9.9009900990099011E-3</v>
      </c>
      <c r="E12" s="16">
        <f t="shared" si="2"/>
        <v>2117609.2376237623</v>
      </c>
      <c r="F12" s="4">
        <f>F16*D12</f>
        <v>0</v>
      </c>
      <c r="G12" s="4">
        <f t="shared" si="3"/>
        <v>109015.58415841585</v>
      </c>
      <c r="H12" s="4"/>
      <c r="I12" s="6"/>
      <c r="J12" s="6"/>
      <c r="K12" s="6"/>
      <c r="L12" s="5"/>
      <c r="M12" s="5"/>
      <c r="N12" s="5">
        <f t="shared" si="4"/>
        <v>15247.485148514852</v>
      </c>
      <c r="O12" s="5"/>
      <c r="P12" s="5"/>
      <c r="Q12" s="5"/>
      <c r="R12" s="5"/>
      <c r="S12" s="5"/>
      <c r="T12" s="5">
        <f t="shared" si="5"/>
        <v>0</v>
      </c>
      <c r="U12" s="5">
        <f t="shared" si="0"/>
        <v>2241872.3069306929</v>
      </c>
    </row>
    <row r="13" spans="2:21" ht="15.75" x14ac:dyDescent="0.25">
      <c r="B13" s="1" t="s">
        <v>16</v>
      </c>
      <c r="C13" s="2">
        <v>652</v>
      </c>
      <c r="D13" s="3">
        <f t="shared" si="1"/>
        <v>2.3474347434743473E-2</v>
      </c>
      <c r="E13" s="16">
        <f t="shared" si="2"/>
        <v>5020658.992475247</v>
      </c>
      <c r="F13" s="4">
        <f>F16*D13</f>
        <v>0</v>
      </c>
      <c r="G13" s="4">
        <f t="shared" si="3"/>
        <v>258466.0395319532</v>
      </c>
      <c r="H13" s="4"/>
      <c r="I13" s="6"/>
      <c r="J13" s="6"/>
      <c r="K13" s="6"/>
      <c r="L13" s="5"/>
      <c r="M13" s="5"/>
      <c r="N13" s="5">
        <f t="shared" si="4"/>
        <v>36150.401152115213</v>
      </c>
      <c r="O13" s="5"/>
      <c r="P13" s="5"/>
      <c r="Q13" s="5"/>
      <c r="R13" s="5"/>
      <c r="S13" s="5"/>
      <c r="T13" s="5">
        <f t="shared" si="5"/>
        <v>0</v>
      </c>
      <c r="U13" s="5">
        <f t="shared" si="0"/>
        <v>5315275.433159316</v>
      </c>
    </row>
    <row r="14" spans="2:21" ht="15.75" x14ac:dyDescent="0.25">
      <c r="B14" s="1" t="s">
        <v>17</v>
      </c>
      <c r="C14" s="2">
        <v>1012</v>
      </c>
      <c r="D14" s="3">
        <f t="shared" si="1"/>
        <v>3.6435643564356433E-2</v>
      </c>
      <c r="E14" s="16">
        <f t="shared" si="2"/>
        <v>7792801.9944554446</v>
      </c>
      <c r="F14" s="4">
        <f>F16*D14</f>
        <v>0</v>
      </c>
      <c r="G14" s="4">
        <f t="shared" si="3"/>
        <v>401177.3497029703</v>
      </c>
      <c r="H14" s="4"/>
      <c r="I14" s="6"/>
      <c r="J14" s="6"/>
      <c r="K14" s="6"/>
      <c r="L14" s="5"/>
      <c r="M14" s="5"/>
      <c r="N14" s="5">
        <f t="shared" si="4"/>
        <v>56110.745346534648</v>
      </c>
      <c r="O14" s="5"/>
      <c r="P14" s="5"/>
      <c r="Q14" s="5"/>
      <c r="R14" s="5"/>
      <c r="S14" s="5"/>
      <c r="T14" s="5">
        <f t="shared" si="5"/>
        <v>0</v>
      </c>
      <c r="U14" s="5">
        <f t="shared" si="0"/>
        <v>8250090.0895049497</v>
      </c>
    </row>
    <row r="15" spans="2:21" ht="15.75" x14ac:dyDescent="0.25">
      <c r="B15" s="1" t="s">
        <v>18</v>
      </c>
      <c r="C15" s="2">
        <v>836</v>
      </c>
      <c r="D15" s="3">
        <f t="shared" si="1"/>
        <v>3.0099009900990098E-2</v>
      </c>
      <c r="E15" s="16">
        <f t="shared" si="2"/>
        <v>6437532.082376237</v>
      </c>
      <c r="F15" s="4">
        <f>F16*D15</f>
        <v>0</v>
      </c>
      <c r="G15" s="4">
        <f t="shared" si="3"/>
        <v>331407.37584158417</v>
      </c>
      <c r="H15" s="4"/>
      <c r="I15" s="6"/>
      <c r="J15" s="6"/>
      <c r="K15" s="6"/>
      <c r="L15" s="5"/>
      <c r="M15" s="5"/>
      <c r="N15" s="5">
        <f t="shared" si="4"/>
        <v>46352.35485148515</v>
      </c>
      <c r="O15" s="5"/>
      <c r="P15" s="5"/>
      <c r="Q15" s="5"/>
      <c r="R15" s="5"/>
      <c r="S15" s="5"/>
      <c r="T15" s="5">
        <f t="shared" si="5"/>
        <v>0</v>
      </c>
      <c r="U15" s="5">
        <f t="shared" si="0"/>
        <v>6815291.8130693063</v>
      </c>
    </row>
    <row r="16" spans="2:21" ht="15.75" x14ac:dyDescent="0.25">
      <c r="B16" s="8" t="s">
        <v>19</v>
      </c>
      <c r="C16" s="2">
        <f>SUM(C10:C15)</f>
        <v>27775</v>
      </c>
      <c r="D16" s="9">
        <v>0</v>
      </c>
      <c r="E16" s="10">
        <v>213878533</v>
      </c>
      <c r="F16" s="10">
        <v>0</v>
      </c>
      <c r="G16" s="10">
        <v>11010574</v>
      </c>
      <c r="H16" s="10">
        <v>0</v>
      </c>
      <c r="I16" s="10">
        <v>952124</v>
      </c>
      <c r="J16" s="10">
        <v>-912804</v>
      </c>
      <c r="K16" s="10">
        <v>-554715</v>
      </c>
      <c r="L16" s="10">
        <v>63867</v>
      </c>
      <c r="M16" s="10">
        <v>1063136</v>
      </c>
      <c r="N16" s="10">
        <v>1539996</v>
      </c>
      <c r="O16" s="10"/>
      <c r="P16" s="10">
        <v>1465269</v>
      </c>
      <c r="Q16" s="10">
        <v>0</v>
      </c>
      <c r="R16" s="10">
        <v>-30000</v>
      </c>
      <c r="S16" s="10">
        <v>0</v>
      </c>
      <c r="T16" s="10"/>
      <c r="U16" s="5">
        <f t="shared" si="0"/>
        <v>228475980</v>
      </c>
    </row>
    <row r="17" spans="2:21" x14ac:dyDescent="0.25">
      <c r="B17" s="15"/>
      <c r="C17" s="7"/>
      <c r="D17" s="15"/>
      <c r="E17" s="7"/>
      <c r="F17" s="7"/>
      <c r="G17" s="7"/>
      <c r="H17" s="7"/>
      <c r="I17" s="7"/>
      <c r="J17" s="33"/>
      <c r="K17" s="33"/>
      <c r="L17" s="7"/>
      <c r="M17" s="7"/>
      <c r="N17" s="7"/>
      <c r="O17" s="7"/>
      <c r="P17" s="7"/>
      <c r="Q17" s="15"/>
      <c r="R17" s="15"/>
      <c r="S17" s="15"/>
      <c r="T17" s="7"/>
      <c r="U17" s="7"/>
    </row>
    <row r="18" spans="2:21" x14ac:dyDescent="0.25">
      <c r="B18" s="32"/>
      <c r="C18" s="32"/>
      <c r="D18" s="32"/>
      <c r="E18" s="11"/>
      <c r="F18" s="11"/>
      <c r="G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7"/>
    </row>
    <row r="19" spans="2:21" x14ac:dyDescent="0.25">
      <c r="B19" s="32"/>
      <c r="C19" s="32"/>
      <c r="D19" s="32"/>
      <c r="E19" s="7"/>
      <c r="F19" s="7"/>
      <c r="G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</row>
    <row r="20" spans="2:21" x14ac:dyDescent="0.25">
      <c r="B20" s="32"/>
      <c r="C20" s="32"/>
      <c r="D20" s="32"/>
      <c r="E20" s="7"/>
      <c r="F20" s="15"/>
      <c r="G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</row>
    <row r="21" spans="2:21" x14ac:dyDescent="0.25">
      <c r="B21" s="32"/>
      <c r="C21" s="32"/>
      <c r="D21" s="32"/>
      <c r="E21" s="7"/>
      <c r="F21" s="15"/>
      <c r="G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</row>
    <row r="22" spans="2:21" x14ac:dyDescent="0.25">
      <c r="B22" s="32"/>
      <c r="C22" s="32"/>
      <c r="D22" s="32"/>
      <c r="E22" s="15"/>
      <c r="F22" s="15"/>
      <c r="G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</row>
    <row r="23" spans="2:21" x14ac:dyDescent="0.25">
      <c r="B23" s="15"/>
      <c r="C23" s="15"/>
      <c r="D23" s="15"/>
      <c r="E23" s="15"/>
      <c r="F23" s="15"/>
      <c r="G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</row>
    <row r="24" spans="2:21" x14ac:dyDescent="0.25">
      <c r="B24" s="12"/>
      <c r="C24" s="15"/>
      <c r="D24" s="15"/>
      <c r="E24" s="15"/>
      <c r="F24" s="15"/>
      <c r="G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</row>
    <row r="25" spans="2:21" x14ac:dyDescent="0.25">
      <c r="B25" s="24" t="s">
        <v>20</v>
      </c>
      <c r="C25" s="24"/>
      <c r="D25" s="28">
        <f>E16</f>
        <v>213878533</v>
      </c>
      <c r="E25" s="29"/>
      <c r="F25" s="15"/>
      <c r="G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</row>
    <row r="26" spans="2:21" x14ac:dyDescent="0.25">
      <c r="B26" s="24" t="s">
        <v>21</v>
      </c>
      <c r="C26" s="24"/>
      <c r="D26" s="28">
        <f>G16</f>
        <v>11010574</v>
      </c>
      <c r="E26" s="29"/>
      <c r="F26" s="15"/>
      <c r="G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</row>
    <row r="27" spans="2:21" x14ac:dyDescent="0.25">
      <c r="B27" s="24" t="s">
        <v>23</v>
      </c>
      <c r="C27" s="24"/>
      <c r="D27" s="28">
        <f>I16</f>
        <v>952124</v>
      </c>
      <c r="E27" s="29"/>
      <c r="F27" s="15"/>
      <c r="G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</row>
    <row r="28" spans="2:21" x14ac:dyDescent="0.25">
      <c r="B28" s="30" t="s">
        <v>38</v>
      </c>
      <c r="C28" s="31"/>
      <c r="D28" s="18"/>
      <c r="E28" s="19"/>
      <c r="F28" s="15"/>
      <c r="G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</row>
    <row r="29" spans="2:21" x14ac:dyDescent="0.25">
      <c r="B29" s="24" t="s">
        <v>27</v>
      </c>
      <c r="C29" s="24"/>
      <c r="D29" s="28">
        <f>K16</f>
        <v>-554715</v>
      </c>
      <c r="E29" s="29"/>
      <c r="F29" s="15"/>
      <c r="G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</row>
    <row r="30" spans="2:21" x14ac:dyDescent="0.25">
      <c r="B30" s="27" t="s">
        <v>32</v>
      </c>
      <c r="C30" s="24"/>
      <c r="D30" s="28">
        <f>J16</f>
        <v>-912804</v>
      </c>
      <c r="E30" s="29"/>
      <c r="F30" s="15"/>
      <c r="G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</row>
    <row r="31" spans="2:21" x14ac:dyDescent="0.25">
      <c r="B31" s="24" t="s">
        <v>22</v>
      </c>
      <c r="C31" s="24"/>
      <c r="D31" s="28">
        <f>L16</f>
        <v>63867</v>
      </c>
      <c r="E31" s="29"/>
      <c r="F31" s="15"/>
      <c r="G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</row>
    <row r="32" spans="2:21" x14ac:dyDescent="0.25">
      <c r="B32" s="30" t="s">
        <v>36</v>
      </c>
      <c r="C32" s="31"/>
      <c r="D32" s="18">
        <f>M16</f>
        <v>1063136</v>
      </c>
      <c r="E32" s="19"/>
      <c r="F32" s="15"/>
      <c r="G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</row>
    <row r="33" spans="2:21" x14ac:dyDescent="0.25">
      <c r="B33" s="24" t="s">
        <v>24</v>
      </c>
      <c r="C33" s="24"/>
      <c r="D33" s="18">
        <f>N16</f>
        <v>1539996</v>
      </c>
      <c r="E33" s="20"/>
      <c r="F33" s="15"/>
      <c r="G33" s="15"/>
      <c r="I33" s="15"/>
      <c r="J33" s="15"/>
      <c r="K33" s="15"/>
      <c r="L33" s="15"/>
      <c r="M33" s="15"/>
      <c r="N33" s="15"/>
      <c r="O33" s="15"/>
      <c r="P33" s="15"/>
      <c r="Q33" s="25" t="s">
        <v>39</v>
      </c>
      <c r="R33" s="25"/>
      <c r="S33" s="25"/>
      <c r="T33" s="15"/>
      <c r="U33" s="15"/>
    </row>
    <row r="34" spans="2:21" x14ac:dyDescent="0.25">
      <c r="B34" s="24" t="s">
        <v>29</v>
      </c>
      <c r="C34" s="24"/>
      <c r="D34" s="18">
        <f>O16+P16</f>
        <v>1465269</v>
      </c>
      <c r="E34" s="20"/>
      <c r="F34" s="15"/>
      <c r="G34" s="15"/>
      <c r="I34" s="15"/>
      <c r="J34" s="15"/>
      <c r="K34" s="15"/>
      <c r="L34" s="15"/>
      <c r="M34" s="15"/>
      <c r="N34" s="15"/>
      <c r="O34" s="15"/>
      <c r="P34" s="15"/>
      <c r="Q34" s="26" t="s">
        <v>30</v>
      </c>
      <c r="R34" s="26"/>
      <c r="S34" s="26"/>
      <c r="T34" s="15"/>
      <c r="U34" s="15"/>
    </row>
    <row r="35" spans="2:21" x14ac:dyDescent="0.25">
      <c r="B35" s="13" t="s">
        <v>25</v>
      </c>
      <c r="C35" s="14"/>
      <c r="D35" s="18">
        <f>Q16+R16</f>
        <v>-30000</v>
      </c>
      <c r="E35" s="19"/>
      <c r="F35" s="15"/>
      <c r="G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</row>
    <row r="36" spans="2:21" x14ac:dyDescent="0.25">
      <c r="B36" s="13" t="s">
        <v>26</v>
      </c>
      <c r="C36" s="14"/>
      <c r="D36" s="18">
        <f>S16+T16</f>
        <v>0</v>
      </c>
      <c r="E36" s="20"/>
      <c r="F36" s="15"/>
      <c r="G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</row>
    <row r="37" spans="2:21" ht="15.75" thickBot="1" x14ac:dyDescent="0.3">
      <c r="B37" s="21" t="s">
        <v>28</v>
      </c>
      <c r="C37" s="21"/>
      <c r="D37" s="22">
        <f>SUM(D25:E36)</f>
        <v>228475980</v>
      </c>
      <c r="E37" s="23"/>
      <c r="F37" s="15"/>
      <c r="G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</row>
    <row r="38" spans="2:21" ht="15.75" thickTop="1" x14ac:dyDescent="0.25">
      <c r="B38" s="15"/>
      <c r="C38" s="15"/>
      <c r="D38" s="15"/>
      <c r="E38" s="15"/>
      <c r="F38" s="15"/>
      <c r="G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</row>
  </sheetData>
  <mergeCells count="53">
    <mergeCell ref="C5:T6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  <mergeCell ref="U8:U9"/>
    <mergeCell ref="J17:K17"/>
    <mergeCell ref="B18:D18"/>
    <mergeCell ref="B19:D19"/>
    <mergeCell ref="B20:D20"/>
    <mergeCell ref="B21:D21"/>
    <mergeCell ref="B22:D22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Q33:S33"/>
    <mergeCell ref="B34:C34"/>
    <mergeCell ref="D34:E34"/>
    <mergeCell ref="Q34:S34"/>
    <mergeCell ref="B30:C30"/>
    <mergeCell ref="D30:E30"/>
    <mergeCell ref="B31:C31"/>
    <mergeCell ref="D31:E31"/>
    <mergeCell ref="B32:C32"/>
    <mergeCell ref="D32:E32"/>
    <mergeCell ref="D35:E35"/>
    <mergeCell ref="D36:E36"/>
    <mergeCell ref="B37:C37"/>
    <mergeCell ref="D37:E37"/>
    <mergeCell ref="B33:C33"/>
    <mergeCell ref="D33:E33"/>
  </mergeCells>
  <printOptions horizontalCentered="1"/>
  <pageMargins left="1.1417322834645669" right="0.74803149606299213" top="0.98425196850393704" bottom="1.3779527559055118" header="0.51181102362204722" footer="0.51181102362204722"/>
  <pageSetup paperSize="41" scale="55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2018-08-20T22:36:20Z</cp:lastPrinted>
  <dcterms:created xsi:type="dcterms:W3CDTF">2012-05-28T15:50:23Z</dcterms:created>
  <dcterms:modified xsi:type="dcterms:W3CDTF">2025-02-14T18:42:51Z</dcterms:modified>
</cp:coreProperties>
</file>