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Hoja1!$B$1:$U$32</definedName>
  </definedNames>
  <calcPr calcId="162913"/>
</workbook>
</file>

<file path=xl/calcChain.xml><?xml version="1.0" encoding="utf-8"?>
<calcChain xmlns="http://schemas.openxmlformats.org/spreadsheetml/2006/main">
  <c r="D28" i="1" l="1"/>
  <c r="D27" i="1"/>
  <c r="C11" i="1"/>
  <c r="U11" i="1" l="1"/>
  <c r="D25" i="1" l="1"/>
  <c r="D26" i="1" l="1"/>
  <c r="D22" i="1"/>
  <c r="D21" i="1"/>
  <c r="D20" i="1" l="1"/>
  <c r="D31" i="1"/>
  <c r="D30" i="1"/>
  <c r="D29" i="1"/>
  <c r="D24" i="1" l="1"/>
  <c r="D32" i="1" s="1"/>
  <c r="D11" i="1"/>
  <c r="D10" i="1"/>
  <c r="D9" i="1"/>
  <c r="D8" i="1"/>
  <c r="D7" i="1"/>
  <c r="D6" i="1"/>
  <c r="D5" i="1"/>
  <c r="R7" i="1" l="1"/>
  <c r="T6" i="1"/>
  <c r="R6" i="1"/>
  <c r="T8" i="1"/>
  <c r="R8" i="1"/>
  <c r="T10" i="1"/>
  <c r="R10" i="1"/>
  <c r="R5" i="1"/>
  <c r="R9" i="1"/>
  <c r="G5" i="1"/>
  <c r="G7" i="1"/>
  <c r="G9" i="1"/>
  <c r="F5" i="1"/>
  <c r="N5" i="1"/>
  <c r="T5" i="1"/>
  <c r="G6" i="1"/>
  <c r="F7" i="1"/>
  <c r="N7" i="1"/>
  <c r="T7" i="1"/>
  <c r="G8" i="1"/>
  <c r="F9" i="1"/>
  <c r="N9" i="1"/>
  <c r="T9" i="1"/>
  <c r="G10" i="1"/>
  <c r="F6" i="1"/>
  <c r="N6" i="1"/>
  <c r="F8" i="1"/>
  <c r="N8" i="1"/>
  <c r="F10" i="1"/>
  <c r="N10" i="1"/>
  <c r="E6" i="1" l="1"/>
  <c r="E8" i="1"/>
  <c r="E7" i="1"/>
  <c r="E9" i="1"/>
  <c r="E5" i="1"/>
  <c r="E10" i="1"/>
  <c r="U6" i="1" l="1"/>
  <c r="U10" i="1"/>
  <c r="U9" i="1"/>
  <c r="U5" i="1"/>
  <c r="U8" i="1"/>
  <c r="U7" i="1"/>
</calcChain>
</file>

<file path=xl/comments1.xml><?xml version="1.0" encoding="utf-8"?>
<comments xmlns="http://schemas.openxmlformats.org/spreadsheetml/2006/main">
  <authors>
    <author>WinuE</author>
  </authors>
  <commentList>
    <comment ref="I3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<sst xmlns="http://schemas.openxmlformats.org/spreadsheetml/2006/main" count="41" uniqueCount="40">
  <si>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</si>
  <si>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</si>
  <si>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</si>
  <si>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</si>
  <si>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</si>
  <si>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</si>
  <si>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</si>
  <si>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</si>
  <si>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</si>
  <si>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</si>
  <si>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</si>
  <si>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</si>
  <si>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</si>
  <si>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</si>
  <si>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</si>
  <si>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</si>
  <si>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</si>
  <si>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</si>
  <si>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</si>
  <si>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</si>
  <si>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</si>
  <si>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</si>
  <si>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</si>
  <si>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</si>
  <si>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</si>
  <si>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</si>
  <si>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</si>
  <si>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</si>
  <si>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</si>
  <si>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</si>
  <si>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</si>
  <si>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</si>
  <si>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</si>
  <si>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</si>
  <si>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</si>
  <si>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</si>
  <si>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</si>
  <si>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</si>
  <si>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</si>
  <si>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JEFE DE FINANZAS ( 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</si>
</sst>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" fontId="0" fillId="2" borderId="2" xfId="0" applyNumberFormat="1" applyFill="1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33"/>
  <sheetViews>
    <sheetView tabSelected="1" workbookViewId="0">
      <selection activeCell="A36" sqref="A36:XFD48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7"/>
    <col min="9" max="9" width="12.140625" customWidth="1"/>
  </cols>
  <sheetData>
    <row r="1" spans="2:27" x14ac:dyDescent="0.25"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16"/>
      <c r="V1" s="15"/>
    </row>
    <row r="3" spans="2:27" ht="15" customHeight="1" x14ac:dyDescent="0.25">
      <c r="B3" s="44" t="s">
        <v>0</v>
      </c>
      <c r="C3" s="44" t="s">
        <v>1</v>
      </c>
      <c r="D3" s="46"/>
      <c r="E3" s="48" t="s">
        <v>2</v>
      </c>
      <c r="F3" s="35" t="s">
        <v>3</v>
      </c>
      <c r="G3" s="41" t="s">
        <v>4</v>
      </c>
      <c r="H3" s="41" t="s">
        <v>36</v>
      </c>
      <c r="I3" s="35" t="s">
        <v>9</v>
      </c>
      <c r="J3" s="35" t="s">
        <v>30</v>
      </c>
      <c r="K3" s="35" t="s">
        <v>7</v>
      </c>
      <c r="L3" s="41" t="s">
        <v>6</v>
      </c>
      <c r="M3" s="39" t="s">
        <v>35</v>
      </c>
      <c r="N3" s="39" t="s">
        <v>8</v>
      </c>
      <c r="O3" s="37" t="s">
        <v>5</v>
      </c>
      <c r="P3" s="37" t="s">
        <v>33</v>
      </c>
      <c r="Q3" s="35" t="s">
        <v>10</v>
      </c>
      <c r="R3" s="35" t="s">
        <v>34</v>
      </c>
      <c r="S3" s="35" t="s">
        <v>11</v>
      </c>
      <c r="T3" s="35" t="s">
        <v>12</v>
      </c>
      <c r="U3" s="33" t="s">
        <v>32</v>
      </c>
    </row>
    <row r="4" spans="2:27" ht="18" customHeight="1" x14ac:dyDescent="0.25">
      <c r="B4" s="45"/>
      <c r="C4" s="45"/>
      <c r="D4" s="47"/>
      <c r="E4" s="49"/>
      <c r="F4" s="36"/>
      <c r="G4" s="42"/>
      <c r="H4" s="42"/>
      <c r="I4" s="36"/>
      <c r="J4" s="36"/>
      <c r="K4" s="36"/>
      <c r="L4" s="42"/>
      <c r="M4" s="40"/>
      <c r="N4" s="40"/>
      <c r="O4" s="38"/>
      <c r="P4" s="38"/>
      <c r="Q4" s="36"/>
      <c r="R4" s="36"/>
      <c r="S4" s="36"/>
      <c r="T4" s="36"/>
      <c r="U4" s="33"/>
    </row>
    <row r="5" spans="2:27" ht="15.75" x14ac:dyDescent="0.25">
      <c r="B5" s="1" t="s">
        <v>13</v>
      </c>
      <c r="C5" s="2">
        <v>17398</v>
      </c>
      <c r="D5" s="3">
        <f t="shared" ref="D5:D11" si="0">C5/$C$11</f>
        <v>0.62639063906390635</v>
      </c>
      <c r="E5" s="18">
        <f t="shared" ref="E5:E10" si="1">$E$11*D5</f>
        <v>122081377.01141313</v>
      </c>
      <c r="F5" s="4">
        <f>F11*D5</f>
        <v>0</v>
      </c>
      <c r="G5" s="4">
        <f t="shared" ref="G5:G10" si="2">$G$11*D5</f>
        <v>6547726.4947614754</v>
      </c>
      <c r="H5" s="4"/>
      <c r="I5" s="6"/>
      <c r="J5" s="6"/>
      <c r="K5" s="6"/>
      <c r="L5" s="5"/>
      <c r="M5" s="5"/>
      <c r="N5" s="5">
        <f t="shared" ref="N5:N10" si="3">$N$11*D5</f>
        <v>964639.70498649857</v>
      </c>
      <c r="O5" s="5"/>
      <c r="P5" s="5"/>
      <c r="Q5" s="5"/>
      <c r="R5" s="5">
        <f>D5*R11</f>
        <v>0</v>
      </c>
      <c r="S5" s="5"/>
      <c r="T5" s="5">
        <f t="shared" ref="T5:T10" si="4">T$11*D5</f>
        <v>0</v>
      </c>
      <c r="U5" s="5">
        <f t="shared" ref="U5:U10" si="5">SUM(E5:T5)</f>
        <v>129593743.21116111</v>
      </c>
      <c r="Y5" s="7"/>
    </row>
    <row r="6" spans="2:27" ht="15.75" x14ac:dyDescent="0.25">
      <c r="B6" s="1" t="s">
        <v>14</v>
      </c>
      <c r="C6" s="2">
        <v>7602</v>
      </c>
      <c r="D6" s="3">
        <f t="shared" si="0"/>
        <v>0.27369936993699368</v>
      </c>
      <c r="E6" s="18">
        <f t="shared" si="1"/>
        <v>53343064.032691263</v>
      </c>
      <c r="F6" s="4">
        <f>F11*D6</f>
        <v>0</v>
      </c>
      <c r="G6" s="4">
        <f t="shared" si="2"/>
        <v>2861007.9786858684</v>
      </c>
      <c r="H6" s="4"/>
      <c r="I6" s="6"/>
      <c r="J6" s="6"/>
      <c r="K6" s="6"/>
      <c r="L6" s="5"/>
      <c r="M6" s="5"/>
      <c r="N6" s="5">
        <f t="shared" si="3"/>
        <v>421496.20860486047</v>
      </c>
      <c r="O6" s="5"/>
      <c r="P6" s="5"/>
      <c r="Q6" s="5"/>
      <c r="R6" s="5">
        <f>D6*R11</f>
        <v>0</v>
      </c>
      <c r="S6" s="5"/>
      <c r="T6" s="5">
        <f t="shared" si="4"/>
        <v>0</v>
      </c>
      <c r="U6" s="5">
        <f t="shared" si="5"/>
        <v>56625568.219981991</v>
      </c>
      <c r="Y6" s="7"/>
    </row>
    <row r="7" spans="2:27" ht="15.75" x14ac:dyDescent="0.25">
      <c r="B7" s="1" t="s">
        <v>15</v>
      </c>
      <c r="C7" s="2">
        <v>275</v>
      </c>
      <c r="D7" s="3">
        <f t="shared" si="0"/>
        <v>9.9009900990099011E-3</v>
      </c>
      <c r="E7" s="18">
        <f t="shared" si="1"/>
        <v>1929668.8514851485</v>
      </c>
      <c r="F7" s="4">
        <f>F11*D7</f>
        <v>0</v>
      </c>
      <c r="G7" s="4">
        <f t="shared" si="2"/>
        <v>103496.07920792079</v>
      </c>
      <c r="H7" s="4"/>
      <c r="I7" s="6"/>
      <c r="J7" s="6"/>
      <c r="K7" s="6"/>
      <c r="L7" s="5"/>
      <c r="M7" s="5"/>
      <c r="N7" s="5">
        <f t="shared" si="3"/>
        <v>15247.495049504951</v>
      </c>
      <c r="O7" s="5"/>
      <c r="P7" s="5"/>
      <c r="Q7" s="5"/>
      <c r="R7" s="5">
        <f>D7*R11</f>
        <v>0</v>
      </c>
      <c r="S7" s="5"/>
      <c r="T7" s="5">
        <f t="shared" si="4"/>
        <v>0</v>
      </c>
      <c r="U7" s="5">
        <f t="shared" si="5"/>
        <v>2048412.4257425743</v>
      </c>
      <c r="Y7" s="7"/>
    </row>
    <row r="8" spans="2:27" ht="15.75" x14ac:dyDescent="0.25">
      <c r="B8" s="1" t="s">
        <v>16</v>
      </c>
      <c r="C8" s="2">
        <v>652</v>
      </c>
      <c r="D8" s="3">
        <f t="shared" si="0"/>
        <v>2.3474347434743473E-2</v>
      </c>
      <c r="E8" s="18">
        <f t="shared" si="1"/>
        <v>4575069.4224302424</v>
      </c>
      <c r="F8" s="4">
        <f>F11*D8</f>
        <v>0</v>
      </c>
      <c r="G8" s="4">
        <f t="shared" si="2"/>
        <v>245379.79506750676</v>
      </c>
      <c r="H8" s="4"/>
      <c r="I8" s="6"/>
      <c r="J8" s="6"/>
      <c r="K8" s="6"/>
      <c r="L8" s="5"/>
      <c r="M8" s="5"/>
      <c r="N8" s="5">
        <f t="shared" si="3"/>
        <v>36150.424626462642</v>
      </c>
      <c r="O8" s="5"/>
      <c r="P8" s="5"/>
      <c r="Q8" s="5"/>
      <c r="R8" s="5">
        <f>D8*R11</f>
        <v>0</v>
      </c>
      <c r="S8" s="5"/>
      <c r="T8" s="5">
        <f t="shared" si="4"/>
        <v>0</v>
      </c>
      <c r="U8" s="5">
        <f t="shared" si="5"/>
        <v>4856599.6421242123</v>
      </c>
      <c r="Y8" s="7"/>
    </row>
    <row r="9" spans="2:27" ht="15.75" x14ac:dyDescent="0.25">
      <c r="B9" s="1" t="s">
        <v>17</v>
      </c>
      <c r="C9" s="2">
        <v>1012</v>
      </c>
      <c r="D9" s="3">
        <f t="shared" si="0"/>
        <v>3.6435643564356433E-2</v>
      </c>
      <c r="E9" s="18">
        <f t="shared" si="1"/>
        <v>7101181.3734653462</v>
      </c>
      <c r="F9" s="4">
        <f>F11*D9</f>
        <v>0</v>
      </c>
      <c r="G9" s="4">
        <f t="shared" si="2"/>
        <v>380865.57148514851</v>
      </c>
      <c r="H9" s="4"/>
      <c r="I9" s="6"/>
      <c r="J9" s="6"/>
      <c r="K9" s="6"/>
      <c r="L9" s="5"/>
      <c r="M9" s="5"/>
      <c r="N9" s="5">
        <f t="shared" si="3"/>
        <v>56110.781782178216</v>
      </c>
      <c r="O9" s="5"/>
      <c r="P9" s="5"/>
      <c r="Q9" s="5"/>
      <c r="R9" s="5">
        <f>D9*R11</f>
        <v>0</v>
      </c>
      <c r="S9" s="5"/>
      <c r="T9" s="5">
        <f t="shared" si="4"/>
        <v>0</v>
      </c>
      <c r="U9" s="5">
        <f t="shared" si="5"/>
        <v>7538157.7267326731</v>
      </c>
      <c r="Y9" s="7"/>
    </row>
    <row r="10" spans="2:27" ht="15.75" x14ac:dyDescent="0.25">
      <c r="B10" s="1" t="s">
        <v>18</v>
      </c>
      <c r="C10" s="2">
        <v>836</v>
      </c>
      <c r="D10" s="3">
        <f t="shared" si="0"/>
        <v>3.0099009900990098E-2</v>
      </c>
      <c r="E10" s="18">
        <f t="shared" si="1"/>
        <v>5866193.3085148511</v>
      </c>
      <c r="F10" s="4">
        <f>F11*D10</f>
        <v>0</v>
      </c>
      <c r="G10" s="4">
        <f t="shared" si="2"/>
        <v>314628.08079207921</v>
      </c>
      <c r="H10" s="4"/>
      <c r="I10" s="6"/>
      <c r="J10" s="6"/>
      <c r="K10" s="6"/>
      <c r="L10" s="5"/>
      <c r="M10" s="5"/>
      <c r="N10" s="5">
        <f t="shared" si="3"/>
        <v>46352.384950495049</v>
      </c>
      <c r="O10" s="5"/>
      <c r="P10" s="5"/>
      <c r="Q10" s="5"/>
      <c r="R10" s="5">
        <f>D10*R11</f>
        <v>0</v>
      </c>
      <c r="S10" s="5"/>
      <c r="T10" s="5">
        <f t="shared" si="4"/>
        <v>0</v>
      </c>
      <c r="U10" s="5">
        <f t="shared" si="5"/>
        <v>6227173.7742574262</v>
      </c>
      <c r="Y10" s="7"/>
    </row>
    <row r="11" spans="2:27" ht="15.75" x14ac:dyDescent="0.25">
      <c r="B11" s="8" t="s">
        <v>19</v>
      </c>
      <c r="C11" s="2">
        <f>SUM(C5:C10)</f>
        <v>27775</v>
      </c>
      <c r="D11" s="9">
        <f t="shared" si="0"/>
        <v>1</v>
      </c>
      <c r="E11" s="10">
        <v>194896554</v>
      </c>
      <c r="F11" s="10">
        <v>0</v>
      </c>
      <c r="G11" s="10">
        <v>10453104</v>
      </c>
      <c r="H11" s="10">
        <v>0</v>
      </c>
      <c r="I11" s="10">
        <v>877112</v>
      </c>
      <c r="J11" s="10">
        <v>-912804</v>
      </c>
      <c r="K11" s="10">
        <v>-554715</v>
      </c>
      <c r="L11" s="10">
        <v>62310</v>
      </c>
      <c r="M11" s="10">
        <v>971183</v>
      </c>
      <c r="N11" s="10">
        <v>1539997</v>
      </c>
      <c r="O11" s="10"/>
      <c r="P11" s="10">
        <v>1496801</v>
      </c>
      <c r="Q11" s="10">
        <v>35697669</v>
      </c>
      <c r="R11" s="10"/>
      <c r="S11" s="10">
        <v>41242922</v>
      </c>
      <c r="T11" s="10"/>
      <c r="U11" s="5">
        <f>SUM(E11:T11)</f>
        <v>285770133</v>
      </c>
      <c r="Y11" s="7"/>
      <c r="AA11" s="7"/>
    </row>
    <row r="12" spans="2:27" x14ac:dyDescent="0.25">
      <c r="C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T12" s="7"/>
      <c r="U12" s="7"/>
      <c r="V12" s="7"/>
      <c r="W12" s="7"/>
      <c r="X12" s="7"/>
      <c r="Y12" s="7"/>
    </row>
    <row r="13" spans="2:27" x14ac:dyDescent="0.25">
      <c r="B13" s="34"/>
      <c r="C13" s="34"/>
      <c r="D13" s="34"/>
      <c r="E13" s="11"/>
      <c r="F13" s="11"/>
      <c r="U13" s="7"/>
      <c r="V13" s="7"/>
      <c r="W13" s="7"/>
      <c r="X13" s="7"/>
      <c r="Y13" s="7"/>
      <c r="Z13" s="7"/>
    </row>
    <row r="14" spans="2:27" x14ac:dyDescent="0.25">
      <c r="B14" s="34"/>
      <c r="C14" s="34"/>
      <c r="D14" s="34"/>
      <c r="E14" s="7"/>
      <c r="F14" s="7"/>
    </row>
    <row r="15" spans="2:27" x14ac:dyDescent="0.25">
      <c r="B15" s="34"/>
      <c r="C15" s="34"/>
      <c r="D15" s="34"/>
      <c r="E15" s="7"/>
    </row>
    <row r="16" spans="2:27" x14ac:dyDescent="0.25">
      <c r="B16" s="34"/>
      <c r="C16" s="34"/>
      <c r="D16" s="34"/>
      <c r="E16" s="7"/>
      <c r="AA16" s="7"/>
    </row>
    <row r="17" spans="2:19" x14ac:dyDescent="0.25">
      <c r="B17" s="34"/>
      <c r="C17" s="34"/>
      <c r="D17" s="34"/>
    </row>
    <row r="19" spans="2:19" x14ac:dyDescent="0.25">
      <c r="B19" s="12"/>
      <c r="J19" s="17"/>
      <c r="K19" s="17"/>
      <c r="L19" s="17"/>
    </row>
    <row r="20" spans="2:19" x14ac:dyDescent="0.25">
      <c r="B20" s="23" t="s">
        <v>20</v>
      </c>
      <c r="C20" s="23"/>
      <c r="D20" s="24">
        <f>E11</f>
        <v>194896554</v>
      </c>
      <c r="E20" s="25"/>
      <c r="J20" s="17"/>
      <c r="K20" s="17"/>
      <c r="L20" s="17"/>
    </row>
    <row r="21" spans="2:19" x14ac:dyDescent="0.25">
      <c r="B21" s="23" t="s">
        <v>21</v>
      </c>
      <c r="C21" s="23"/>
      <c r="D21" s="24">
        <f>G11</f>
        <v>10453104</v>
      </c>
      <c r="E21" s="25"/>
      <c r="J21" s="17"/>
      <c r="K21" s="17"/>
      <c r="L21" s="17"/>
    </row>
    <row r="22" spans="2:19" x14ac:dyDescent="0.25">
      <c r="B22" s="23" t="s">
        <v>23</v>
      </c>
      <c r="C22" s="23"/>
      <c r="D22" s="24">
        <f>I11</f>
        <v>877112</v>
      </c>
      <c r="E22" s="25"/>
      <c r="I22" s="17"/>
      <c r="J22" s="17"/>
      <c r="K22" s="17"/>
      <c r="L22" s="17"/>
    </row>
    <row r="23" spans="2:19" s="17" customFormat="1" x14ac:dyDescent="0.25">
      <c r="B23" s="30" t="s">
        <v>37</v>
      </c>
      <c r="C23" s="31"/>
      <c r="D23" s="21"/>
      <c r="E23" s="22"/>
    </row>
    <row r="24" spans="2:19" x14ac:dyDescent="0.25">
      <c r="B24" s="23" t="s">
        <v>27</v>
      </c>
      <c r="C24" s="23"/>
      <c r="D24" s="24">
        <f>K11</f>
        <v>-554715</v>
      </c>
      <c r="E24" s="25"/>
      <c r="I24" s="17"/>
      <c r="J24" s="17"/>
      <c r="K24" s="17"/>
      <c r="L24" s="17"/>
    </row>
    <row r="25" spans="2:19" x14ac:dyDescent="0.25">
      <c r="B25" s="32" t="s">
        <v>31</v>
      </c>
      <c r="C25" s="23"/>
      <c r="D25" s="24">
        <f>J11</f>
        <v>-912804</v>
      </c>
      <c r="E25" s="25"/>
      <c r="I25" s="17"/>
      <c r="J25" s="17"/>
      <c r="K25" s="17"/>
      <c r="L25" s="17"/>
    </row>
    <row r="26" spans="2:19" x14ac:dyDescent="0.25">
      <c r="B26" s="23" t="s">
        <v>22</v>
      </c>
      <c r="C26" s="23"/>
      <c r="D26" s="24">
        <f>L11</f>
        <v>62310</v>
      </c>
      <c r="E26" s="25"/>
      <c r="I26" s="17"/>
      <c r="J26" s="17"/>
      <c r="K26" s="17"/>
      <c r="L26" s="17"/>
    </row>
    <row r="27" spans="2:19" s="17" customFormat="1" x14ac:dyDescent="0.25">
      <c r="B27" s="30" t="s">
        <v>35</v>
      </c>
      <c r="C27" s="31"/>
      <c r="D27" s="21">
        <f>M11</f>
        <v>971183</v>
      </c>
      <c r="E27" s="22"/>
    </row>
    <row r="28" spans="2:19" x14ac:dyDescent="0.25">
      <c r="B28" s="23" t="s">
        <v>24</v>
      </c>
      <c r="C28" s="23"/>
      <c r="D28" s="21">
        <f>N11</f>
        <v>1539997</v>
      </c>
      <c r="E28" s="29"/>
      <c r="I28" s="17"/>
      <c r="J28" s="17"/>
      <c r="K28" s="17"/>
      <c r="L28" s="17"/>
      <c r="Q28" s="20" t="s">
        <v>38</v>
      </c>
      <c r="R28" s="20"/>
      <c r="S28" s="20"/>
    </row>
    <row r="29" spans="2:19" x14ac:dyDescent="0.25">
      <c r="B29" s="23" t="s">
        <v>29</v>
      </c>
      <c r="C29" s="23"/>
      <c r="D29" s="21">
        <f>O11+P11</f>
        <v>1496801</v>
      </c>
      <c r="E29" s="29"/>
      <c r="I29" s="17"/>
      <c r="J29" s="17"/>
      <c r="K29" s="17"/>
      <c r="L29" s="17"/>
      <c r="Q29" s="19" t="s">
        <v>39</v>
      </c>
      <c r="R29" s="19"/>
      <c r="S29" s="19"/>
    </row>
    <row r="30" spans="2:19" x14ac:dyDescent="0.25">
      <c r="B30" s="13" t="s">
        <v>25</v>
      </c>
      <c r="C30" s="14"/>
      <c r="D30" s="21">
        <f>Q11+R11</f>
        <v>35697669</v>
      </c>
      <c r="E30" s="22"/>
      <c r="I30" s="17"/>
      <c r="J30" s="17"/>
      <c r="K30" s="17"/>
      <c r="L30" s="17"/>
    </row>
    <row r="31" spans="2:19" x14ac:dyDescent="0.25">
      <c r="B31" s="13" t="s">
        <v>26</v>
      </c>
      <c r="C31" s="14"/>
      <c r="D31" s="21">
        <f>S11+T11</f>
        <v>41242922</v>
      </c>
      <c r="E31" s="29"/>
      <c r="I31" s="17"/>
      <c r="J31" s="17"/>
      <c r="K31" s="17"/>
      <c r="L31" s="17"/>
    </row>
    <row r="32" spans="2:19" ht="15.75" thickBot="1" x14ac:dyDescent="0.3">
      <c r="B32" s="26" t="s">
        <v>28</v>
      </c>
      <c r="C32" s="26"/>
      <c r="D32" s="27">
        <f>SUM(D20:E31)</f>
        <v>285770133</v>
      </c>
      <c r="E32" s="28"/>
      <c r="I32" s="17"/>
      <c r="J32" s="17"/>
      <c r="K32" s="17"/>
      <c r="L32" s="17"/>
    </row>
    <row r="33" ht="15.75" thickTop="1" x14ac:dyDescent="0.25"/>
  </sheetData>
  <mergeCells count="52">
    <mergeCell ref="C1:T1"/>
    <mergeCell ref="B3:B4"/>
    <mergeCell ref="C3:C4"/>
    <mergeCell ref="D3:D4"/>
    <mergeCell ref="E3:E4"/>
    <mergeCell ref="F3:F4"/>
    <mergeCell ref="G3:G4"/>
    <mergeCell ref="L3:L4"/>
    <mergeCell ref="O3:O4"/>
    <mergeCell ref="B13:D13"/>
    <mergeCell ref="K3:K4"/>
    <mergeCell ref="N3:N4"/>
    <mergeCell ref="I3:I4"/>
    <mergeCell ref="B17:D17"/>
    <mergeCell ref="B20:C20"/>
    <mergeCell ref="U3:U4"/>
    <mergeCell ref="B14:D14"/>
    <mergeCell ref="B15:D15"/>
    <mergeCell ref="B16:D16"/>
    <mergeCell ref="T3:T4"/>
    <mergeCell ref="J3:J4"/>
    <mergeCell ref="Q3:Q4"/>
    <mergeCell ref="S3:S4"/>
    <mergeCell ref="P3:P4"/>
    <mergeCell ref="R3:R4"/>
    <mergeCell ref="M3:M4"/>
    <mergeCell ref="H3:H4"/>
    <mergeCell ref="D20:E20"/>
    <mergeCell ref="B21:C21"/>
    <mergeCell ref="D21:E21"/>
    <mergeCell ref="B26:C26"/>
    <mergeCell ref="D26:E26"/>
    <mergeCell ref="B22:C22"/>
    <mergeCell ref="D22:E22"/>
    <mergeCell ref="B25:C25"/>
    <mergeCell ref="D25:E25"/>
    <mergeCell ref="B23:C23"/>
    <mergeCell ref="D23:E23"/>
    <mergeCell ref="B32:C32"/>
    <mergeCell ref="D32:E32"/>
    <mergeCell ref="B28:C28"/>
    <mergeCell ref="B29:C29"/>
    <mergeCell ref="D28:E28"/>
    <mergeCell ref="D29:E29"/>
    <mergeCell ref="D31:E31"/>
    <mergeCell ref="Q29:S29"/>
    <mergeCell ref="Q28:S28"/>
    <mergeCell ref="D30:E30"/>
    <mergeCell ref="B24:C24"/>
    <mergeCell ref="D24:E24"/>
    <mergeCell ref="B27:C27"/>
    <mergeCell ref="D27:E27"/>
  </mergeCells>
  <printOptions horizontalCentered="1"/>
  <pageMargins left="1.3779527559055118" right="0.78740157480314965" top="0.78740157480314965" bottom="0.78740157480314965" header="0.59055118110236215" footer="0.59055118110236215"/>
  <pageSetup paperSize="5" scale="6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2017-10-07T18:46:06Z</cp:lastPrinted>
  <dcterms:created xsi:type="dcterms:W3CDTF">2012-05-28T15:50:23Z</dcterms:created>
  <dcterms:modified xsi:type="dcterms:W3CDTF">2025-02-14T19:11:03Z</dcterms:modified>
</cp:coreProperties>
</file>