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9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Hoja1!$A$2:$T$34</definedName>
  </definedNames>
  <calcPr calcId="162913"/>
</workbook>
</file>

<file path=xl/calcChain.xml><?xml version="1.0" encoding="utf-8"?>
<calcChain xmlns="http://schemas.openxmlformats.org/spreadsheetml/2006/main">
  <c r="C24" i="1" l="1"/>
  <c r="C30" i="1" l="1"/>
  <c r="C29" i="1"/>
  <c r="B13" i="1"/>
  <c r="T13" i="1" l="1"/>
  <c r="C27" i="1" l="1"/>
  <c r="C28" i="1" l="1"/>
  <c r="C23" i="1"/>
  <c r="C22" i="1" l="1"/>
  <c r="C33" i="1"/>
  <c r="C32" i="1"/>
  <c r="C31" i="1"/>
  <c r="C26" i="1" l="1"/>
  <c r="C34" i="1" s="1"/>
  <c r="C13" i="1"/>
  <c r="C12" i="1"/>
  <c r="C11" i="1"/>
  <c r="C10" i="1"/>
  <c r="C9" i="1"/>
  <c r="C8" i="1"/>
  <c r="C7" i="1"/>
  <c r="R9" i="1" l="1"/>
  <c r="Q9" i="1"/>
  <c r="S8" i="1"/>
  <c r="Q8" i="1"/>
  <c r="S10" i="1"/>
  <c r="Q10" i="1"/>
  <c r="S12" i="1"/>
  <c r="Q12" i="1"/>
  <c r="R7" i="1"/>
  <c r="Q7" i="1"/>
  <c r="R11" i="1"/>
  <c r="Q11" i="1"/>
  <c r="F7" i="1"/>
  <c r="F9" i="1"/>
  <c r="F11" i="1"/>
  <c r="E7" i="1"/>
  <c r="M7" i="1"/>
  <c r="S7" i="1"/>
  <c r="F8" i="1"/>
  <c r="P8" i="1"/>
  <c r="R8" i="1"/>
  <c r="E9" i="1"/>
  <c r="M9" i="1"/>
  <c r="S9" i="1"/>
  <c r="F10" i="1"/>
  <c r="P10" i="1"/>
  <c r="R10" i="1"/>
  <c r="E11" i="1"/>
  <c r="M11" i="1"/>
  <c r="S11" i="1"/>
  <c r="F12" i="1"/>
  <c r="P12" i="1"/>
  <c r="R12" i="1"/>
  <c r="P7" i="1"/>
  <c r="E8" i="1"/>
  <c r="M8" i="1"/>
  <c r="P9" i="1"/>
  <c r="E10" i="1"/>
  <c r="M10" i="1"/>
  <c r="P11" i="1"/>
  <c r="E12" i="1"/>
  <c r="M12" i="1"/>
  <c r="D8" i="1" l="1"/>
  <c r="D10" i="1"/>
  <c r="D9" i="1"/>
  <c r="D11" i="1"/>
  <c r="D7" i="1"/>
  <c r="D12" i="1"/>
  <c r="T8" i="1" l="1"/>
  <c r="T12" i="1"/>
  <c r="T11" i="1"/>
  <c r="T7" i="1"/>
  <c r="T10" i="1"/>
  <c r="T9" i="1"/>
</calcChain>
</file>

<file path=xl/comments1.xml><?xml version="1.0" encoding="utf-8"?>
<comments xmlns="http://schemas.openxmlformats.org/spreadsheetml/2006/main">
  <authors>
    <author>WinuE</author>
  </authors>
  <commentList>
    <comment ref="H5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<sst xmlns="http://schemas.openxmlformats.org/spreadsheetml/2006/main" count="42" uniqueCount="41">
  <si>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</si>
  <si>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</si>
  <si>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</si>
  <si>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</si>
  <si>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</si>
  <si>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</si>
  <si>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</si>
  <si>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</si>
  <si>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</si>
  <si>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</si>
  <si>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</si>
  <si>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</si>
  <si>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</si>
  <si>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</si>
  <si>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</si>
  <si>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</si>
  <si>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</si>
  <si>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</si>
  <si>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</si>
  <si>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</si>
  <si>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</si>
  <si>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</si>
  <si>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</si>
  <si>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</si>
  <si>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</si>
  <si>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</si>
  <si>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</si>
  <si>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</si>
  <si>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</si>
  <si>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</si>
  <si>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</si>
  <si>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</si>
  <si>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</si>
  <si>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</si>
  <si>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</si>
  <si>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</si>
  <si>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</si>
  <si>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</si>
  <si>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</si>
  <si>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DES. ADELANTO RETIRO VOLUNTARIO LEY Nº20.919</t>
  </si>
  <si>
    <t>DISTRIBUCION PERCAPITA POR ESTABLECIMIENTO MES DE OCTUBRE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</si>
</sst>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6"/>
      <name val="Calibri"/>
      <family val="2"/>
    </font>
    <font>
      <sz val="6"/>
      <color indexed="8"/>
      <name val="Calibri"/>
      <family val="2"/>
    </font>
    <font>
      <sz val="5"/>
      <color indexed="8"/>
      <name val="Calibri"/>
      <family val="2"/>
    </font>
    <font>
      <sz val="8"/>
      <color indexed="8"/>
      <name val="Calibri"/>
      <family val="2"/>
    </font>
    <font>
      <sz val="7"/>
      <color indexed="8"/>
      <name val="Calibri"/>
      <family val="2"/>
    </font>
    <font>
      <sz val="9"/>
      <name val="Calibri"/>
      <family val="2"/>
    </font>
    <font>
      <sz val="10"/>
      <color theme="1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3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/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7" fillId="0" borderId="0" xfId="0" applyFont="1"/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vertical="top" wrapText="1"/>
    </xf>
    <xf numFmtId="3" fontId="8" fillId="0" borderId="2" xfId="0" applyNumberFormat="1" applyFont="1" applyBorder="1" applyAlignment="1">
      <alignment horizontal="right" vertical="top" wrapText="1"/>
    </xf>
    <xf numFmtId="164" fontId="5" fillId="0" borderId="2" xfId="0" applyNumberFormat="1" applyFont="1" applyBorder="1"/>
    <xf numFmtId="3" fontId="7" fillId="0" borderId="2" xfId="0" applyNumberFormat="1" applyFont="1" applyFill="1" applyBorder="1"/>
    <xf numFmtId="0" fontId="8" fillId="0" borderId="2" xfId="0" applyFont="1" applyBorder="1" applyAlignment="1">
      <alignment vertical="top" wrapText="1"/>
    </xf>
    <xf numFmtId="0" fontId="7" fillId="0" borderId="2" xfId="0" applyFont="1" applyBorder="1"/>
    <xf numFmtId="3" fontId="9" fillId="0" borderId="0" xfId="0" applyNumberFormat="1" applyFont="1"/>
    <xf numFmtId="0" fontId="9" fillId="0" borderId="0" xfId="0" applyFont="1"/>
    <xf numFmtId="3" fontId="7" fillId="0" borderId="0" xfId="0" applyNumberFormat="1" applyFont="1"/>
    <xf numFmtId="4" fontId="17" fillId="2" borderId="2" xfId="0" applyNumberFormat="1" applyFont="1" applyFill="1" applyBorder="1"/>
    <xf numFmtId="3" fontId="17" fillId="2" borderId="2" xfId="0" applyNumberFormat="1" applyFont="1" applyFill="1" applyBorder="1"/>
    <xf numFmtId="3" fontId="17" fillId="0" borderId="2" xfId="0" applyNumberFormat="1" applyFont="1" applyBorder="1"/>
    <xf numFmtId="3" fontId="17" fillId="0" borderId="2" xfId="0" applyNumberFormat="1" applyFont="1" applyFill="1" applyBorder="1"/>
    <xf numFmtId="3" fontId="18" fillId="3" borderId="2" xfId="1" applyNumberFormat="1" applyFont="1" applyFill="1" applyBorder="1" applyAlignment="1" applyProtection="1">
      <alignment horizontal="right"/>
    </xf>
    <xf numFmtId="0" fontId="16" fillId="0" borderId="0" xfId="0" applyFont="1" applyAlignment="1">
      <alignment horizontal="right"/>
    </xf>
    <xf numFmtId="0" fontId="5" fillId="0" borderId="2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 applyProtection="1">
      <alignment horizontal="center" vertical="center" wrapText="1"/>
    </xf>
    <xf numFmtId="3" fontId="7" fillId="0" borderId="8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3" fontId="7" fillId="0" borderId="6" xfId="0" applyNumberFormat="1" applyFont="1" applyBorder="1" applyAlignment="1">
      <alignment horizontal="center"/>
    </xf>
    <xf numFmtId="3" fontId="7" fillId="0" borderId="7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3" fontId="19" fillId="0" borderId="4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tabSelected="1" workbookViewId="0">
      <selection activeCell="J19" sqref="J19"/>
    </sheetView>
  </sheetViews>
  <sheetFormatPr baseColWidth="10" defaultRowHeight="15" x14ac:dyDescent="0.25"/>
  <cols>
    <col min="1" max="1" width="14.85546875" customWidth="1"/>
    <col min="2" max="2" width="17.85546875" bestFit="1" customWidth="1"/>
    <col min="3" max="3" width="11.5703125" bestFit="1" customWidth="1"/>
    <col min="4" max="4" width="18.85546875" customWidth="1"/>
    <col min="5" max="6" width="11.5703125" bestFit="1" customWidth="1"/>
    <col min="7" max="7" width="11.5703125" style="3" bestFit="1" customWidth="1"/>
    <col min="8" max="8" width="12.140625" customWidth="1"/>
    <col min="9" max="14" width="11.5703125" bestFit="1" customWidth="1"/>
    <col min="16" max="19" width="11.5703125" bestFit="1" customWidth="1"/>
    <col min="20" max="20" width="12.42578125" bestFit="1" customWidth="1"/>
  </cols>
  <sheetData>
    <row r="1" spans="1:26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6" x14ac:dyDescent="0.25">
      <c r="A2" s="6"/>
      <c r="B2" s="24" t="s">
        <v>40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7"/>
      <c r="U2" s="2"/>
    </row>
    <row r="3" spans="1:26" x14ac:dyDescent="0.25">
      <c r="A3" s="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7"/>
      <c r="U3" s="2"/>
    </row>
    <row r="4" spans="1:26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6" ht="15" customHeight="1" x14ac:dyDescent="0.25">
      <c r="A5" s="25" t="s">
        <v>0</v>
      </c>
      <c r="B5" s="25" t="s">
        <v>1</v>
      </c>
      <c r="C5" s="27"/>
      <c r="D5" s="29" t="s">
        <v>2</v>
      </c>
      <c r="E5" s="31" t="s">
        <v>3</v>
      </c>
      <c r="F5" s="33" t="s">
        <v>4</v>
      </c>
      <c r="G5" s="33" t="s">
        <v>36</v>
      </c>
      <c r="H5" s="31" t="s">
        <v>8</v>
      </c>
      <c r="I5" s="31" t="s">
        <v>30</v>
      </c>
      <c r="J5" s="31" t="s">
        <v>39</v>
      </c>
      <c r="K5" s="33" t="s">
        <v>6</v>
      </c>
      <c r="L5" s="37" t="s">
        <v>35</v>
      </c>
      <c r="M5" s="37" t="s">
        <v>7</v>
      </c>
      <c r="N5" s="35" t="s">
        <v>5</v>
      </c>
      <c r="O5" s="35" t="s">
        <v>33</v>
      </c>
      <c r="P5" s="31" t="s">
        <v>9</v>
      </c>
      <c r="Q5" s="31" t="s">
        <v>34</v>
      </c>
      <c r="R5" s="31" t="s">
        <v>10</v>
      </c>
      <c r="S5" s="31" t="s">
        <v>11</v>
      </c>
      <c r="T5" s="39" t="s">
        <v>32</v>
      </c>
    </row>
    <row r="6" spans="1:26" ht="18" customHeight="1" x14ac:dyDescent="0.25">
      <c r="A6" s="26"/>
      <c r="B6" s="26"/>
      <c r="C6" s="28"/>
      <c r="D6" s="30"/>
      <c r="E6" s="32"/>
      <c r="F6" s="34"/>
      <c r="G6" s="34"/>
      <c r="H6" s="32"/>
      <c r="I6" s="32"/>
      <c r="J6" s="32"/>
      <c r="K6" s="34"/>
      <c r="L6" s="38"/>
      <c r="M6" s="38"/>
      <c r="N6" s="36"/>
      <c r="O6" s="36"/>
      <c r="P6" s="32"/>
      <c r="Q6" s="32"/>
      <c r="R6" s="32"/>
      <c r="S6" s="32"/>
      <c r="T6" s="39"/>
    </row>
    <row r="7" spans="1:26" ht="15.75" x14ac:dyDescent="0.25">
      <c r="A7" s="8" t="s">
        <v>12</v>
      </c>
      <c r="B7" s="9">
        <v>17398</v>
      </c>
      <c r="C7" s="10">
        <f t="shared" ref="C7:C13" si="0">B7/$B$13</f>
        <v>0.62639063906390635</v>
      </c>
      <c r="D7" s="17">
        <f t="shared" ref="D7:D12" si="1">$D$13*C7</f>
        <v>144481647.46585056</v>
      </c>
      <c r="E7" s="18">
        <f>E13*C7</f>
        <v>0</v>
      </c>
      <c r="F7" s="18">
        <f t="shared" ref="F7:F12" si="2">$F$13*C7</f>
        <v>7138317.0296309628</v>
      </c>
      <c r="G7" s="18"/>
      <c r="H7" s="19"/>
      <c r="I7" s="19"/>
      <c r="J7" s="19"/>
      <c r="K7" s="20"/>
      <c r="L7" s="20"/>
      <c r="M7" s="20">
        <f t="shared" ref="M7:M12" si="3">$M$13*C7</f>
        <v>964639.07859585958</v>
      </c>
      <c r="N7" s="20"/>
      <c r="O7" s="20"/>
      <c r="P7" s="20">
        <f t="shared" ref="P7:P12" si="4">P$13*C7</f>
        <v>0</v>
      </c>
      <c r="Q7" s="20">
        <f>C7*Q13</f>
        <v>0</v>
      </c>
      <c r="R7" s="20">
        <f t="shared" ref="R7:R12" si="5">R$13*C7</f>
        <v>0</v>
      </c>
      <c r="S7" s="20">
        <f t="shared" ref="S7:S12" si="6">S$13*C7</f>
        <v>0</v>
      </c>
      <c r="T7" s="11">
        <f t="shared" ref="T7:T13" si="7">SUM(D7:S7)</f>
        <v>152584603.57407737</v>
      </c>
      <c r="X7" s="1"/>
    </row>
    <row r="8" spans="1:26" ht="15.75" x14ac:dyDescent="0.25">
      <c r="A8" s="8" t="s">
        <v>13</v>
      </c>
      <c r="B8" s="9">
        <v>7602</v>
      </c>
      <c r="C8" s="10">
        <f t="shared" si="0"/>
        <v>0.27369936993699368</v>
      </c>
      <c r="D8" s="17">
        <f t="shared" si="1"/>
        <v>63130789.977893785</v>
      </c>
      <c r="E8" s="18">
        <f>E13*C8</f>
        <v>0</v>
      </c>
      <c r="F8" s="18">
        <f t="shared" si="2"/>
        <v>3119064.608532853</v>
      </c>
      <c r="G8" s="18"/>
      <c r="H8" s="19"/>
      <c r="I8" s="19"/>
      <c r="J8" s="19"/>
      <c r="K8" s="20"/>
      <c r="L8" s="20"/>
      <c r="M8" s="20">
        <f t="shared" si="3"/>
        <v>421495.93490549049</v>
      </c>
      <c r="N8" s="20"/>
      <c r="O8" s="20"/>
      <c r="P8" s="20">
        <f t="shared" si="4"/>
        <v>0</v>
      </c>
      <c r="Q8" s="20">
        <f>C8*Q13</f>
        <v>0</v>
      </c>
      <c r="R8" s="20">
        <f t="shared" si="5"/>
        <v>0</v>
      </c>
      <c r="S8" s="20">
        <f t="shared" si="6"/>
        <v>0</v>
      </c>
      <c r="T8" s="11">
        <f t="shared" si="7"/>
        <v>66671350.52133213</v>
      </c>
      <c r="X8" s="1"/>
    </row>
    <row r="9" spans="1:26" ht="15.75" x14ac:dyDescent="0.25">
      <c r="A9" s="8" t="s">
        <v>14</v>
      </c>
      <c r="B9" s="9">
        <v>275</v>
      </c>
      <c r="C9" s="10">
        <f t="shared" si="0"/>
        <v>9.9009900990099011E-3</v>
      </c>
      <c r="D9" s="17">
        <f t="shared" si="1"/>
        <v>2283736.8118811883</v>
      </c>
      <c r="E9" s="18">
        <f>E13*C9</f>
        <v>0</v>
      </c>
      <c r="F9" s="18">
        <f t="shared" si="2"/>
        <v>112831.19801980199</v>
      </c>
      <c r="G9" s="18"/>
      <c r="H9" s="19"/>
      <c r="I9" s="19"/>
      <c r="J9" s="19"/>
      <c r="K9" s="20"/>
      <c r="L9" s="20"/>
      <c r="M9" s="20">
        <f t="shared" si="3"/>
        <v>15247.485148514852</v>
      </c>
      <c r="N9" s="20"/>
      <c r="O9" s="20"/>
      <c r="P9" s="20">
        <f t="shared" si="4"/>
        <v>0</v>
      </c>
      <c r="Q9" s="20">
        <f>C9*Q13</f>
        <v>0</v>
      </c>
      <c r="R9" s="20">
        <f t="shared" si="5"/>
        <v>0</v>
      </c>
      <c r="S9" s="20">
        <f t="shared" si="6"/>
        <v>0</v>
      </c>
      <c r="T9" s="11">
        <f t="shared" si="7"/>
        <v>2411815.495049505</v>
      </c>
      <c r="X9" s="1"/>
    </row>
    <row r="10" spans="1:26" ht="15.75" x14ac:dyDescent="0.25">
      <c r="A10" s="8" t="s">
        <v>15</v>
      </c>
      <c r="B10" s="9">
        <v>652</v>
      </c>
      <c r="C10" s="10">
        <f t="shared" si="0"/>
        <v>2.3474347434743473E-2</v>
      </c>
      <c r="D10" s="17">
        <f t="shared" si="1"/>
        <v>5414532.3685328532</v>
      </c>
      <c r="E10" s="18">
        <f>E13*C10</f>
        <v>0</v>
      </c>
      <c r="F10" s="18">
        <f t="shared" si="2"/>
        <v>267512.51312331232</v>
      </c>
      <c r="G10" s="18"/>
      <c r="H10" s="19"/>
      <c r="I10" s="19"/>
      <c r="J10" s="19"/>
      <c r="K10" s="20"/>
      <c r="L10" s="20"/>
      <c r="M10" s="20">
        <f t="shared" si="3"/>
        <v>36150.401152115213</v>
      </c>
      <c r="N10" s="20"/>
      <c r="O10" s="20"/>
      <c r="P10" s="20">
        <f t="shared" si="4"/>
        <v>0</v>
      </c>
      <c r="Q10" s="20">
        <f>C10*Q13</f>
        <v>0</v>
      </c>
      <c r="R10" s="20">
        <f t="shared" si="5"/>
        <v>0</v>
      </c>
      <c r="S10" s="20">
        <f t="shared" si="6"/>
        <v>0</v>
      </c>
      <c r="T10" s="11">
        <f t="shared" si="7"/>
        <v>5718195.2828082805</v>
      </c>
      <c r="X10" s="1"/>
    </row>
    <row r="11" spans="1:26" ht="15.75" x14ac:dyDescent="0.25">
      <c r="A11" s="8" t="s">
        <v>16</v>
      </c>
      <c r="B11" s="9">
        <v>1012</v>
      </c>
      <c r="C11" s="10">
        <f t="shared" si="0"/>
        <v>3.6435643564356433E-2</v>
      </c>
      <c r="D11" s="17">
        <f t="shared" si="1"/>
        <v>8404151.4677227717</v>
      </c>
      <c r="E11" s="18">
        <f>E13*C11</f>
        <v>0</v>
      </c>
      <c r="F11" s="18">
        <f t="shared" si="2"/>
        <v>415218.80871287128</v>
      </c>
      <c r="G11" s="18"/>
      <c r="H11" s="19"/>
      <c r="I11" s="19"/>
      <c r="J11" s="19"/>
      <c r="K11" s="20"/>
      <c r="L11" s="20"/>
      <c r="M11" s="20">
        <f t="shared" si="3"/>
        <v>56110.745346534648</v>
      </c>
      <c r="N11" s="20"/>
      <c r="O11" s="20"/>
      <c r="P11" s="20">
        <f t="shared" si="4"/>
        <v>0</v>
      </c>
      <c r="Q11" s="20">
        <f>C11*Q13</f>
        <v>0</v>
      </c>
      <c r="R11" s="20">
        <f t="shared" si="5"/>
        <v>0</v>
      </c>
      <c r="S11" s="20">
        <f t="shared" si="6"/>
        <v>0</v>
      </c>
      <c r="T11" s="11">
        <f t="shared" si="7"/>
        <v>8875481.0217821784</v>
      </c>
      <c r="X11" s="1"/>
    </row>
    <row r="12" spans="1:26" ht="15.75" x14ac:dyDescent="0.25">
      <c r="A12" s="8" t="s">
        <v>17</v>
      </c>
      <c r="B12" s="9">
        <v>836</v>
      </c>
      <c r="C12" s="10">
        <f t="shared" si="0"/>
        <v>3.0099009900990098E-2</v>
      </c>
      <c r="D12" s="17">
        <f t="shared" si="1"/>
        <v>6942559.9081188114</v>
      </c>
      <c r="E12" s="18">
        <f>E13*C12</f>
        <v>0</v>
      </c>
      <c r="F12" s="18">
        <f t="shared" si="2"/>
        <v>343006.84198019799</v>
      </c>
      <c r="G12" s="18"/>
      <c r="H12" s="19"/>
      <c r="I12" s="19"/>
      <c r="J12" s="19"/>
      <c r="K12" s="20"/>
      <c r="L12" s="20"/>
      <c r="M12" s="20">
        <f t="shared" si="3"/>
        <v>46352.35485148515</v>
      </c>
      <c r="N12" s="20"/>
      <c r="O12" s="20"/>
      <c r="P12" s="20">
        <f t="shared" si="4"/>
        <v>0</v>
      </c>
      <c r="Q12" s="20">
        <f>C12*Q13</f>
        <v>0</v>
      </c>
      <c r="R12" s="20">
        <f t="shared" si="5"/>
        <v>0</v>
      </c>
      <c r="S12" s="20">
        <f t="shared" si="6"/>
        <v>0</v>
      </c>
      <c r="T12" s="11">
        <f t="shared" si="7"/>
        <v>7331919.1049504951</v>
      </c>
      <c r="X12" s="1"/>
    </row>
    <row r="13" spans="1:26" ht="15.75" x14ac:dyDescent="0.25">
      <c r="A13" s="12" t="s">
        <v>18</v>
      </c>
      <c r="B13" s="9">
        <f>SUM(B7:B12)</f>
        <v>27775</v>
      </c>
      <c r="C13" s="13">
        <f t="shared" si="0"/>
        <v>1</v>
      </c>
      <c r="D13" s="21">
        <v>230657418</v>
      </c>
      <c r="E13" s="21">
        <v>0</v>
      </c>
      <c r="F13" s="21">
        <v>11395951</v>
      </c>
      <c r="G13" s="21">
        <v>0</v>
      </c>
      <c r="H13" s="21">
        <v>988304</v>
      </c>
      <c r="I13" s="21">
        <v>-769189</v>
      </c>
      <c r="J13" s="21">
        <v>-2065303</v>
      </c>
      <c r="K13" s="21">
        <v>66103</v>
      </c>
      <c r="L13" s="21">
        <v>1100346</v>
      </c>
      <c r="M13" s="21">
        <v>1539996</v>
      </c>
      <c r="N13" s="21">
        <v>1516552</v>
      </c>
      <c r="O13" s="21"/>
      <c r="P13" s="21">
        <v>0</v>
      </c>
      <c r="Q13" s="21">
        <v>0</v>
      </c>
      <c r="R13" s="21">
        <v>0</v>
      </c>
      <c r="S13" s="21">
        <v>0</v>
      </c>
      <c r="T13" s="11">
        <f t="shared" si="7"/>
        <v>244430178</v>
      </c>
      <c r="X13" s="1"/>
      <c r="Z13" s="1"/>
    </row>
    <row r="14" spans="1:26" x14ac:dyDescent="0.25">
      <c r="A14" s="6"/>
      <c r="B14" s="16"/>
      <c r="C14" s="6"/>
      <c r="D14" s="16"/>
      <c r="E14" s="16"/>
      <c r="F14" s="16"/>
      <c r="G14" s="16"/>
      <c r="H14" s="16"/>
      <c r="I14" s="40"/>
      <c r="J14" s="40"/>
      <c r="K14" s="16"/>
      <c r="L14" s="16"/>
      <c r="M14" s="16"/>
      <c r="N14" s="16"/>
      <c r="O14" s="16"/>
      <c r="P14" s="6"/>
      <c r="Q14" s="6"/>
      <c r="R14" s="6"/>
      <c r="S14" s="16"/>
      <c r="T14" s="16"/>
      <c r="U14" s="1"/>
      <c r="V14" s="1"/>
      <c r="W14" s="1"/>
      <c r="X14" s="1"/>
    </row>
    <row r="15" spans="1:26" x14ac:dyDescent="0.25">
      <c r="A15" s="22"/>
      <c r="B15" s="22"/>
      <c r="C15" s="22"/>
      <c r="D15" s="14"/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6"/>
      <c r="U15" s="1"/>
      <c r="V15" s="1"/>
      <c r="W15" s="1"/>
      <c r="X15" s="1"/>
      <c r="Y15" s="1"/>
    </row>
    <row r="16" spans="1:26" x14ac:dyDescent="0.25">
      <c r="A16" s="22"/>
      <c r="B16" s="22"/>
      <c r="C16" s="22"/>
      <c r="D16" s="16"/>
      <c r="E16" s="1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6" x14ac:dyDescent="0.25">
      <c r="A17" s="22"/>
      <c r="B17" s="22"/>
      <c r="C17" s="22"/>
      <c r="D17" s="1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6" x14ac:dyDescent="0.25">
      <c r="A18" s="22"/>
      <c r="B18" s="22"/>
      <c r="C18" s="22"/>
      <c r="D18" s="1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Z18" s="1"/>
    </row>
    <row r="19" spans="1:26" x14ac:dyDescent="0.25">
      <c r="A19" s="22"/>
      <c r="B19" s="22"/>
      <c r="C19" s="22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6" x14ac:dyDescent="0.25">
      <c r="A21" s="1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6" x14ac:dyDescent="0.25">
      <c r="A22" s="23" t="s">
        <v>19</v>
      </c>
      <c r="B22" s="23"/>
      <c r="C22" s="41">
        <f>D13</f>
        <v>230657418</v>
      </c>
      <c r="D22" s="42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6" x14ac:dyDescent="0.25">
      <c r="A23" s="23" t="s">
        <v>20</v>
      </c>
      <c r="B23" s="23"/>
      <c r="C23" s="41">
        <f>F13</f>
        <v>11395951</v>
      </c>
      <c r="D23" s="42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6" x14ac:dyDescent="0.25">
      <c r="A24" s="23" t="s">
        <v>22</v>
      </c>
      <c r="B24" s="23"/>
      <c r="C24" s="41">
        <f>H13</f>
        <v>988304</v>
      </c>
      <c r="D24" s="42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6" s="3" customFormat="1" x14ac:dyDescent="0.25">
      <c r="A25" s="43" t="s">
        <v>37</v>
      </c>
      <c r="B25" s="44"/>
      <c r="C25" s="45"/>
      <c r="D25" s="4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6" x14ac:dyDescent="0.25">
      <c r="A26" s="23" t="s">
        <v>26</v>
      </c>
      <c r="B26" s="23"/>
      <c r="C26" s="41">
        <f>J13</f>
        <v>-2065303</v>
      </c>
      <c r="D26" s="42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6" x14ac:dyDescent="0.25">
      <c r="A27" s="23" t="s">
        <v>31</v>
      </c>
      <c r="B27" s="23"/>
      <c r="C27" s="41">
        <f>I13</f>
        <v>-769189</v>
      </c>
      <c r="D27" s="42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6" x14ac:dyDescent="0.25">
      <c r="A28" s="23" t="s">
        <v>21</v>
      </c>
      <c r="B28" s="23"/>
      <c r="C28" s="41">
        <f>K13</f>
        <v>66103</v>
      </c>
      <c r="D28" s="42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6" s="3" customFormat="1" x14ac:dyDescent="0.25">
      <c r="A29" s="43" t="s">
        <v>35</v>
      </c>
      <c r="B29" s="44"/>
      <c r="C29" s="45">
        <f>L13</f>
        <v>1100346</v>
      </c>
      <c r="D29" s="4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6" x14ac:dyDescent="0.25">
      <c r="A30" s="23" t="s">
        <v>23</v>
      </c>
      <c r="B30" s="23"/>
      <c r="C30" s="45">
        <f>M13</f>
        <v>1539996</v>
      </c>
      <c r="D30" s="50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51" t="s">
        <v>38</v>
      </c>
      <c r="Q30" s="51"/>
      <c r="R30" s="51"/>
      <c r="S30" s="6"/>
      <c r="T30" s="6"/>
    </row>
    <row r="31" spans="1:26" x14ac:dyDescent="0.25">
      <c r="A31" s="23" t="s">
        <v>28</v>
      </c>
      <c r="B31" s="23"/>
      <c r="C31" s="45">
        <f>N13+O13</f>
        <v>1516552</v>
      </c>
      <c r="D31" s="50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52" t="s">
        <v>29</v>
      </c>
      <c r="Q31" s="52"/>
      <c r="R31" s="52"/>
      <c r="S31" s="6"/>
      <c r="T31" s="6"/>
    </row>
    <row r="32" spans="1:26" x14ac:dyDescent="0.25">
      <c r="A32" s="4" t="s">
        <v>24</v>
      </c>
      <c r="B32" s="5"/>
      <c r="C32" s="45">
        <f>P13+Q13</f>
        <v>0</v>
      </c>
      <c r="D32" s="4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x14ac:dyDescent="0.25">
      <c r="A33" s="4" t="s">
        <v>25</v>
      </c>
      <c r="B33" s="5"/>
      <c r="C33" s="45">
        <f>R13+S13</f>
        <v>0</v>
      </c>
      <c r="D33" s="50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.75" thickBot="1" x14ac:dyDescent="0.3">
      <c r="A34" s="47" t="s">
        <v>27</v>
      </c>
      <c r="B34" s="47"/>
      <c r="C34" s="48">
        <f>SUM(C22:D33)</f>
        <v>244430178</v>
      </c>
      <c r="D34" s="4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.75" thickTop="1" x14ac:dyDescent="0.25"/>
    <row r="39" spans="1:20" ht="16.5" customHeight="1" x14ac:dyDescent="0.25">
      <c r="E39" s="3"/>
      <c r="G39"/>
    </row>
    <row r="40" spans="1:20" x14ac:dyDescent="0.25">
      <c r="E40" s="3"/>
      <c r="G40"/>
    </row>
    <row r="41" spans="1:20" x14ac:dyDescent="0.25">
      <c r="E41" s="3"/>
      <c r="G41"/>
    </row>
    <row r="42" spans="1:20" x14ac:dyDescent="0.25">
      <c r="E42" s="3"/>
      <c r="G42"/>
    </row>
    <row r="43" spans="1:20" x14ac:dyDescent="0.25">
      <c r="E43" s="3"/>
      <c r="G43"/>
    </row>
    <row r="44" spans="1:20" x14ac:dyDescent="0.25">
      <c r="E44" s="3"/>
      <c r="G44"/>
    </row>
    <row r="45" spans="1:20" x14ac:dyDescent="0.25">
      <c r="E45" s="3"/>
      <c r="G45"/>
    </row>
    <row r="46" spans="1:20" x14ac:dyDescent="0.25">
      <c r="E46" s="3"/>
      <c r="G46"/>
    </row>
    <row r="47" spans="1:20" x14ac:dyDescent="0.25">
      <c r="E47" s="3"/>
      <c r="G47"/>
    </row>
  </sheetData>
  <mergeCells count="53">
    <mergeCell ref="P30:R30"/>
    <mergeCell ref="P31:R31"/>
    <mergeCell ref="C32:D32"/>
    <mergeCell ref="A26:B26"/>
    <mergeCell ref="C26:D26"/>
    <mergeCell ref="A29:B29"/>
    <mergeCell ref="C29:D29"/>
    <mergeCell ref="A34:B34"/>
    <mergeCell ref="C34:D34"/>
    <mergeCell ref="A30:B30"/>
    <mergeCell ref="A31:B31"/>
    <mergeCell ref="C30:D30"/>
    <mergeCell ref="C31:D31"/>
    <mergeCell ref="C33:D33"/>
    <mergeCell ref="A23:B23"/>
    <mergeCell ref="C23:D23"/>
    <mergeCell ref="A28:B28"/>
    <mergeCell ref="C28:D28"/>
    <mergeCell ref="A24:B24"/>
    <mergeCell ref="C24:D24"/>
    <mergeCell ref="A27:B27"/>
    <mergeCell ref="C27:D27"/>
    <mergeCell ref="A25:B25"/>
    <mergeCell ref="C25:D25"/>
    <mergeCell ref="T5:T6"/>
    <mergeCell ref="A16:C16"/>
    <mergeCell ref="A17:C17"/>
    <mergeCell ref="A18:C18"/>
    <mergeCell ref="S5:S6"/>
    <mergeCell ref="I5:I6"/>
    <mergeCell ref="P5:P6"/>
    <mergeCell ref="R5:R6"/>
    <mergeCell ref="O5:O6"/>
    <mergeCell ref="Q5:Q6"/>
    <mergeCell ref="L5:L6"/>
    <mergeCell ref="G5:G6"/>
    <mergeCell ref="I14:J14"/>
    <mergeCell ref="A15:C15"/>
    <mergeCell ref="A19:C19"/>
    <mergeCell ref="A22:B22"/>
    <mergeCell ref="B2:S3"/>
    <mergeCell ref="A5:A6"/>
    <mergeCell ref="B5:B6"/>
    <mergeCell ref="C5:C6"/>
    <mergeCell ref="D5:D6"/>
    <mergeCell ref="E5:E6"/>
    <mergeCell ref="F5:F6"/>
    <mergeCell ref="K5:K6"/>
    <mergeCell ref="N5:N6"/>
    <mergeCell ref="J5:J6"/>
    <mergeCell ref="M5:M6"/>
    <mergeCell ref="H5:H6"/>
    <mergeCell ref="C22:D22"/>
  </mergeCells>
  <printOptions horizontalCentered="1"/>
  <pageMargins left="0.94488188976377963" right="0.74803149606299213" top="0.98425196850393704" bottom="1.3779527559055118" header="0.51181102362204722" footer="0.51181102362204722"/>
  <pageSetup paperSize="5" scale="6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2019-11-04T14:13:41Z</cp:lastPrinted>
  <dcterms:created xsi:type="dcterms:W3CDTF">2012-05-28T15:50:23Z</dcterms:created>
  <dcterms:modified xsi:type="dcterms:W3CDTF">2025-02-14T18:36:34Z</dcterms:modified>
</cp:coreProperties>
</file>