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7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Hoja1!$B$1:$U$35</definedName>
  </definedNames>
  <calcPr calcId="162913"/>
</workbook>
</file>

<file path=xl/calcChain.xml><?xml version="1.0" encoding="utf-8"?>
<calcChain xmlns="http://schemas.openxmlformats.org/spreadsheetml/2006/main">
  <c r="D34" i="1" l="1"/>
  <c r="D33" i="1"/>
  <c r="D23" i="1" l="1"/>
  <c r="D31" i="1" l="1"/>
  <c r="D30" i="1"/>
  <c r="C14" i="1"/>
  <c r="U14" i="1" l="1"/>
  <c r="D28" i="1" l="1"/>
  <c r="D29" i="1" l="1"/>
  <c r="D25" i="1"/>
  <c r="D24" i="1"/>
  <c r="D32" i="1" l="1"/>
  <c r="D27" i="1" l="1"/>
  <c r="D35" i="1" s="1"/>
  <c r="D14" i="1"/>
  <c r="D13" i="1"/>
  <c r="D12" i="1"/>
  <c r="D11" i="1"/>
  <c r="D10" i="1"/>
  <c r="D9" i="1"/>
  <c r="D8" i="1"/>
  <c r="R10" i="1" l="1"/>
  <c r="T9" i="1"/>
  <c r="R9" i="1"/>
  <c r="T11" i="1"/>
  <c r="R11" i="1"/>
  <c r="T13" i="1"/>
  <c r="R13" i="1"/>
  <c r="R8" i="1"/>
  <c r="R12" i="1"/>
  <c r="G8" i="1"/>
  <c r="G10" i="1"/>
  <c r="G12" i="1"/>
  <c r="F8" i="1"/>
  <c r="N8" i="1"/>
  <c r="T8" i="1"/>
  <c r="G9" i="1"/>
  <c r="F10" i="1"/>
  <c r="N10" i="1"/>
  <c r="T10" i="1"/>
  <c r="G11" i="1"/>
  <c r="F12" i="1"/>
  <c r="N12" i="1"/>
  <c r="T12" i="1"/>
  <c r="G13" i="1"/>
  <c r="F9" i="1"/>
  <c r="N9" i="1"/>
  <c r="F11" i="1"/>
  <c r="N11" i="1"/>
  <c r="F13" i="1"/>
  <c r="N13" i="1"/>
  <c r="E9" i="1" l="1"/>
  <c r="E11" i="1"/>
  <c r="E10" i="1"/>
  <c r="E12" i="1"/>
  <c r="E8" i="1"/>
  <c r="E13" i="1"/>
  <c r="U9" i="1" l="1"/>
  <c r="U13" i="1"/>
  <c r="U12" i="1"/>
  <c r="U8" i="1"/>
  <c r="U11" i="1"/>
  <c r="U10" i="1"/>
</calcChain>
</file>

<file path=xl/comments1.xml><?xml version="1.0" encoding="utf-8"?>
<comments xmlns="http://schemas.openxmlformats.org/spreadsheetml/2006/main">
  <authors>
    <author>WinuE</author>
  </authors>
  <commentList>
    <comment ref="I6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<sst xmlns="http://schemas.openxmlformats.org/spreadsheetml/2006/main" count="42" uniqueCount="41">
  <si>
    <t>ESTABLECIMIENTOS</t>
  </si>
  <si>
    <t>POBLACION PERCAPITA</t>
  </si>
  <si>
    <t>Percapita base 1150503006001000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</si>
  <si>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</si>
  <si>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</si>
  <si>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</si>
  <si>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</si>
  <si>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</si>
  <si>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</si>
  <si>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</si>
  <si>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</si>
  <si>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</si>
  <si>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</si>
  <si>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</si>
  <si>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</si>
  <si>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</si>
  <si>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</si>
  <si>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</si>
  <si>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</si>
  <si>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</si>
  <si>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</si>
  <si>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</si>
  <si>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</si>
  <si>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</si>
  <si>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</si>
  <si>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</si>
  <si>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</si>
  <si>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</si>
  <si>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</si>
  <si>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</si>
  <si>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</si>
  <si>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</si>
  <si>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</si>
  <si>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</si>
  <si>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</si>
  <si>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</si>
  <si>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</si>
  <si>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</si>
  <si>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JEFE DE FINANZAS ( R )</t>
  </si>
  <si>
    <t xml:space="preserve"> REAJUSTE PERCAPITA BASE                     (2,5%SOBRE EL 80%DEL ASIGNADO POR MES)</t>
  </si>
  <si>
    <t>DISTRIBUCION PERCAPITA POR ESTABLECIMIENTO MES DE DICIEMBRE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</si>
</sst>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64" formatCode="0.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</font>
    <font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</cellStyleXfs>
  <cellXfs count="51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0" fontId="2" fillId="0" borderId="0" xfId="0" applyFont="1"/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" fontId="0" fillId="2" borderId="2" xfId="0" applyNumberFormat="1" applyFill="1" applyBorder="1"/>
    <xf numFmtId="41" fontId="19" fillId="0" borderId="0" xfId="2" applyNumberFormat="1" applyFont="1" applyFill="1" applyBorder="1"/>
    <xf numFmtId="0" fontId="0" fillId="0" borderId="0" xfId="0" applyFill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right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14" fillId="0" borderId="2" xfId="0" applyFont="1" applyBorder="1" applyAlignment="1">
      <alignment horizontal="left"/>
    </xf>
    <xf numFmtId="0" fontId="7" fillId="0" borderId="2" xfId="0" applyFont="1" applyFill="1" applyBorder="1" applyAlignment="1" applyProtection="1">
      <alignment horizontal="center" vertical="center" wrapText="1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left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4">
    <cellStyle name="Millares" xfId="1" builtinId="3"/>
    <cellStyle name="Millares 2" xf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A36"/>
  <sheetViews>
    <sheetView tabSelected="1" workbookViewId="0">
      <selection activeCell="N25" sqref="N25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16"/>
    <col min="9" max="9" width="12.140625" customWidth="1"/>
  </cols>
  <sheetData>
    <row r="1" spans="2:27" x14ac:dyDescent="0.25"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</row>
    <row r="3" spans="2:27" x14ac:dyDescent="0.25">
      <c r="C3" s="22" t="s">
        <v>40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15"/>
      <c r="V3" s="14"/>
    </row>
    <row r="4" spans="2:27" x14ac:dyDescent="0.25"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15"/>
      <c r="V4" s="14"/>
    </row>
    <row r="6" spans="2:27" ht="15" customHeight="1" x14ac:dyDescent="0.25">
      <c r="B6" s="23" t="s">
        <v>0</v>
      </c>
      <c r="C6" s="23" t="s">
        <v>1</v>
      </c>
      <c r="D6" s="25"/>
      <c r="E6" s="27" t="s">
        <v>2</v>
      </c>
      <c r="F6" s="20" t="s">
        <v>39</v>
      </c>
      <c r="G6" s="29" t="s">
        <v>3</v>
      </c>
      <c r="H6" s="29" t="s">
        <v>35</v>
      </c>
      <c r="I6" s="20" t="s">
        <v>8</v>
      </c>
      <c r="J6" s="20" t="s">
        <v>29</v>
      </c>
      <c r="K6" s="20" t="s">
        <v>6</v>
      </c>
      <c r="L6" s="29" t="s">
        <v>5</v>
      </c>
      <c r="M6" s="34" t="s">
        <v>34</v>
      </c>
      <c r="N6" s="34" t="s">
        <v>7</v>
      </c>
      <c r="O6" s="31" t="s">
        <v>4</v>
      </c>
      <c r="P6" s="31" t="s">
        <v>32</v>
      </c>
      <c r="Q6" s="20" t="s">
        <v>9</v>
      </c>
      <c r="R6" s="20" t="s">
        <v>33</v>
      </c>
      <c r="S6" s="20" t="s">
        <v>10</v>
      </c>
      <c r="T6" s="20" t="s">
        <v>11</v>
      </c>
      <c r="U6" s="37" t="s">
        <v>31</v>
      </c>
    </row>
    <row r="7" spans="2:27" ht="18" customHeight="1" x14ac:dyDescent="0.25">
      <c r="B7" s="24"/>
      <c r="C7" s="24"/>
      <c r="D7" s="26"/>
      <c r="E7" s="28"/>
      <c r="F7" s="21"/>
      <c r="G7" s="30"/>
      <c r="H7" s="30"/>
      <c r="I7" s="21"/>
      <c r="J7" s="21"/>
      <c r="K7" s="21"/>
      <c r="L7" s="30"/>
      <c r="M7" s="35"/>
      <c r="N7" s="35"/>
      <c r="O7" s="32"/>
      <c r="P7" s="32"/>
      <c r="Q7" s="21"/>
      <c r="R7" s="21"/>
      <c r="S7" s="21"/>
      <c r="T7" s="21"/>
      <c r="U7" s="37"/>
    </row>
    <row r="8" spans="2:27" ht="15.75" x14ac:dyDescent="0.25">
      <c r="B8" s="1" t="s">
        <v>12</v>
      </c>
      <c r="C8" s="2">
        <v>17398</v>
      </c>
      <c r="D8" s="3">
        <f t="shared" ref="D8:D14" si="0">C8/$C$14</f>
        <v>0.62639063906390635</v>
      </c>
      <c r="E8" s="17">
        <f t="shared" ref="E8:E13" si="1">$E$14*D8</f>
        <v>122081377.01141313</v>
      </c>
      <c r="F8" s="4">
        <f>F14*D8</f>
        <v>0</v>
      </c>
      <c r="G8" s="4">
        <f t="shared" ref="G8:G13" si="2">$G$14*D8</f>
        <v>6547726.4947614754</v>
      </c>
      <c r="H8" s="4"/>
      <c r="I8" s="6"/>
      <c r="J8" s="6"/>
      <c r="K8" s="6"/>
      <c r="L8" s="5"/>
      <c r="M8" s="5"/>
      <c r="N8" s="5">
        <f t="shared" ref="N8:N13" si="3">$N$14*D8</f>
        <v>964639.07859585958</v>
      </c>
      <c r="O8" s="5"/>
      <c r="P8" s="5"/>
      <c r="Q8" s="5"/>
      <c r="R8" s="5">
        <f>D8*R14</f>
        <v>0</v>
      </c>
      <c r="S8" s="5"/>
      <c r="T8" s="5">
        <f t="shared" ref="T8:T13" si="4">T$14*D8</f>
        <v>0</v>
      </c>
      <c r="U8" s="5">
        <f t="shared" ref="U8:U13" si="5">SUM(E8:T8)</f>
        <v>129593742.58477047</v>
      </c>
      <c r="Y8" s="7"/>
    </row>
    <row r="9" spans="2:27" ht="15.75" x14ac:dyDescent="0.25">
      <c r="B9" s="1" t="s">
        <v>13</v>
      </c>
      <c r="C9" s="2">
        <v>7602</v>
      </c>
      <c r="D9" s="3">
        <f t="shared" si="0"/>
        <v>0.27369936993699368</v>
      </c>
      <c r="E9" s="17">
        <f t="shared" si="1"/>
        <v>53343064.032691263</v>
      </c>
      <c r="F9" s="4">
        <f>F14*D9</f>
        <v>0</v>
      </c>
      <c r="G9" s="4">
        <f t="shared" si="2"/>
        <v>2861007.9786858684</v>
      </c>
      <c r="H9" s="4"/>
      <c r="I9" s="6"/>
      <c r="J9" s="6"/>
      <c r="K9" s="6"/>
      <c r="L9" s="5"/>
      <c r="M9" s="5"/>
      <c r="N9" s="5">
        <f t="shared" si="3"/>
        <v>421495.93490549049</v>
      </c>
      <c r="O9" s="5"/>
      <c r="P9" s="5"/>
      <c r="Q9" s="5"/>
      <c r="R9" s="5">
        <f>D9*R14</f>
        <v>0</v>
      </c>
      <c r="S9" s="5"/>
      <c r="T9" s="5">
        <f t="shared" si="4"/>
        <v>0</v>
      </c>
      <c r="U9" s="5">
        <f t="shared" si="5"/>
        <v>56625567.946282625</v>
      </c>
      <c r="Y9" s="7"/>
    </row>
    <row r="10" spans="2:27" ht="15.75" x14ac:dyDescent="0.25">
      <c r="B10" s="1" t="s">
        <v>14</v>
      </c>
      <c r="C10" s="2">
        <v>275</v>
      </c>
      <c r="D10" s="3">
        <f t="shared" si="0"/>
        <v>9.9009900990099011E-3</v>
      </c>
      <c r="E10" s="17">
        <f t="shared" si="1"/>
        <v>1929668.8514851485</v>
      </c>
      <c r="F10" s="4">
        <f>F14*D10</f>
        <v>0</v>
      </c>
      <c r="G10" s="4">
        <f t="shared" si="2"/>
        <v>103496.07920792079</v>
      </c>
      <c r="H10" s="4"/>
      <c r="I10" s="6"/>
      <c r="J10" s="6"/>
      <c r="K10" s="6"/>
      <c r="L10" s="5"/>
      <c r="M10" s="5"/>
      <c r="N10" s="5">
        <f t="shared" si="3"/>
        <v>15247.485148514852</v>
      </c>
      <c r="O10" s="5"/>
      <c r="P10" s="5"/>
      <c r="Q10" s="5"/>
      <c r="R10" s="5">
        <f>D10*R14</f>
        <v>0</v>
      </c>
      <c r="S10" s="5"/>
      <c r="T10" s="5">
        <f t="shared" si="4"/>
        <v>0</v>
      </c>
      <c r="U10" s="5">
        <f t="shared" si="5"/>
        <v>2048412.4158415841</v>
      </c>
      <c r="Y10" s="7"/>
    </row>
    <row r="11" spans="2:27" ht="15.75" x14ac:dyDescent="0.25">
      <c r="B11" s="1" t="s">
        <v>15</v>
      </c>
      <c r="C11" s="2">
        <v>652</v>
      </c>
      <c r="D11" s="3">
        <f t="shared" si="0"/>
        <v>2.3474347434743473E-2</v>
      </c>
      <c r="E11" s="17">
        <f t="shared" si="1"/>
        <v>4575069.4224302424</v>
      </c>
      <c r="F11" s="4">
        <f>F14*D11</f>
        <v>0</v>
      </c>
      <c r="G11" s="4">
        <f t="shared" si="2"/>
        <v>245379.79506750676</v>
      </c>
      <c r="H11" s="4"/>
      <c r="I11" s="6"/>
      <c r="J11" s="6"/>
      <c r="K11" s="6"/>
      <c r="L11" s="5"/>
      <c r="M11" s="5"/>
      <c r="N11" s="5">
        <f t="shared" si="3"/>
        <v>36150.401152115213</v>
      </c>
      <c r="O11" s="5"/>
      <c r="P11" s="5"/>
      <c r="Q11" s="5"/>
      <c r="R11" s="5">
        <f>D11*R14</f>
        <v>0</v>
      </c>
      <c r="S11" s="5"/>
      <c r="T11" s="5">
        <f t="shared" si="4"/>
        <v>0</v>
      </c>
      <c r="U11" s="5">
        <f t="shared" si="5"/>
        <v>4856599.6186498646</v>
      </c>
      <c r="Y11" s="7"/>
    </row>
    <row r="12" spans="2:27" ht="15.75" x14ac:dyDescent="0.25">
      <c r="B12" s="1" t="s">
        <v>16</v>
      </c>
      <c r="C12" s="2">
        <v>1012</v>
      </c>
      <c r="D12" s="3">
        <f t="shared" si="0"/>
        <v>3.6435643564356433E-2</v>
      </c>
      <c r="E12" s="17">
        <f t="shared" si="1"/>
        <v>7101181.3734653462</v>
      </c>
      <c r="F12" s="4">
        <f>F14*D12</f>
        <v>0</v>
      </c>
      <c r="G12" s="4">
        <f t="shared" si="2"/>
        <v>380865.57148514851</v>
      </c>
      <c r="H12" s="4"/>
      <c r="I12" s="6"/>
      <c r="J12" s="6"/>
      <c r="K12" s="6"/>
      <c r="L12" s="5"/>
      <c r="M12" s="5"/>
      <c r="N12" s="5">
        <f t="shared" si="3"/>
        <v>56110.745346534648</v>
      </c>
      <c r="O12" s="5"/>
      <c r="P12" s="5"/>
      <c r="Q12" s="5"/>
      <c r="R12" s="5">
        <f>D12*R14</f>
        <v>0</v>
      </c>
      <c r="S12" s="5"/>
      <c r="T12" s="5">
        <f t="shared" si="4"/>
        <v>0</v>
      </c>
      <c r="U12" s="5">
        <f t="shared" si="5"/>
        <v>7538157.6902970299</v>
      </c>
      <c r="Y12" s="7"/>
    </row>
    <row r="13" spans="2:27" ht="15.75" x14ac:dyDescent="0.25">
      <c r="B13" s="1" t="s">
        <v>17</v>
      </c>
      <c r="C13" s="2">
        <v>836</v>
      </c>
      <c r="D13" s="3">
        <f t="shared" si="0"/>
        <v>3.0099009900990098E-2</v>
      </c>
      <c r="E13" s="17">
        <f t="shared" si="1"/>
        <v>5866193.3085148511</v>
      </c>
      <c r="F13" s="4">
        <f>F14*D13</f>
        <v>0</v>
      </c>
      <c r="G13" s="4">
        <f t="shared" si="2"/>
        <v>314628.08079207921</v>
      </c>
      <c r="H13" s="4"/>
      <c r="I13" s="6"/>
      <c r="J13" s="6"/>
      <c r="K13" s="6"/>
      <c r="L13" s="5"/>
      <c r="M13" s="5"/>
      <c r="N13" s="5">
        <f t="shared" si="3"/>
        <v>46352.35485148515</v>
      </c>
      <c r="O13" s="5"/>
      <c r="P13" s="5"/>
      <c r="Q13" s="5"/>
      <c r="R13" s="5">
        <f>D13*R14</f>
        <v>0</v>
      </c>
      <c r="S13" s="5"/>
      <c r="T13" s="5">
        <f t="shared" si="4"/>
        <v>0</v>
      </c>
      <c r="U13" s="5">
        <f t="shared" si="5"/>
        <v>6227173.7441584161</v>
      </c>
      <c r="Y13" s="7"/>
    </row>
    <row r="14" spans="2:27" ht="15.75" x14ac:dyDescent="0.25">
      <c r="B14" s="8" t="s">
        <v>18</v>
      </c>
      <c r="C14" s="2">
        <f>SUM(C8:C13)</f>
        <v>27775</v>
      </c>
      <c r="D14" s="9">
        <f t="shared" si="0"/>
        <v>1</v>
      </c>
      <c r="E14" s="10">
        <v>194896554</v>
      </c>
      <c r="F14" s="10">
        <v>0</v>
      </c>
      <c r="G14" s="10">
        <v>10453104</v>
      </c>
      <c r="H14" s="10">
        <v>0</v>
      </c>
      <c r="I14" s="10">
        <v>877112</v>
      </c>
      <c r="J14" s="10">
        <v>-912804</v>
      </c>
      <c r="K14" s="10">
        <v>-554715</v>
      </c>
      <c r="L14" s="10">
        <v>62310</v>
      </c>
      <c r="M14" s="10">
        <v>971183</v>
      </c>
      <c r="N14" s="10">
        <v>1539996</v>
      </c>
      <c r="O14" s="10"/>
      <c r="P14" s="10">
        <v>0</v>
      </c>
      <c r="Q14" s="10">
        <v>35172101</v>
      </c>
      <c r="R14" s="10">
        <v>0</v>
      </c>
      <c r="S14" s="10">
        <v>40635708</v>
      </c>
      <c r="T14" s="10">
        <v>0</v>
      </c>
      <c r="U14" s="5">
        <f>SUM(E14:T14)</f>
        <v>283140549</v>
      </c>
      <c r="Y14" s="7"/>
      <c r="AA14" s="7"/>
    </row>
    <row r="15" spans="2:27" x14ac:dyDescent="0.25">
      <c r="C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T15" s="7"/>
      <c r="U15" s="7"/>
      <c r="V15" s="7"/>
      <c r="W15" s="7"/>
      <c r="X15" s="7"/>
      <c r="Y15" s="7"/>
    </row>
    <row r="16" spans="2:27" ht="16.5" x14ac:dyDescent="0.3">
      <c r="B16" s="33"/>
      <c r="C16" s="33"/>
      <c r="D16" s="33"/>
      <c r="E16" s="18"/>
      <c r="F16" s="18"/>
      <c r="Q16" s="7"/>
      <c r="R16" s="7"/>
      <c r="U16" s="7"/>
      <c r="V16" s="7"/>
      <c r="W16" s="7"/>
      <c r="X16" s="7"/>
      <c r="Y16" s="7"/>
      <c r="Z16" s="7"/>
    </row>
    <row r="17" spans="2:27" x14ac:dyDescent="0.25">
      <c r="B17" s="33"/>
      <c r="C17" s="33"/>
      <c r="D17" s="33"/>
      <c r="E17" s="7"/>
      <c r="F17" s="7"/>
    </row>
    <row r="18" spans="2:27" x14ac:dyDescent="0.25">
      <c r="B18" s="33"/>
      <c r="C18" s="33"/>
      <c r="D18" s="33"/>
      <c r="E18" s="7"/>
    </row>
    <row r="19" spans="2:27" x14ac:dyDescent="0.25">
      <c r="B19" s="33"/>
      <c r="C19" s="33"/>
      <c r="D19" s="33"/>
      <c r="E19" s="7"/>
      <c r="I19" s="7"/>
      <c r="J19" s="7"/>
      <c r="K19" s="7"/>
      <c r="L19" s="7"/>
      <c r="AA19" s="7"/>
    </row>
    <row r="20" spans="2:27" x14ac:dyDescent="0.25">
      <c r="B20" s="33"/>
      <c r="C20" s="33"/>
      <c r="D20" s="33"/>
    </row>
    <row r="22" spans="2:27" x14ac:dyDescent="0.25">
      <c r="B22" s="11"/>
      <c r="J22" s="16"/>
      <c r="K22" s="16"/>
      <c r="L22" s="16"/>
    </row>
    <row r="23" spans="2:27" x14ac:dyDescent="0.25">
      <c r="B23" s="36" t="s">
        <v>19</v>
      </c>
      <c r="C23" s="36"/>
      <c r="D23" s="38">
        <f>E14</f>
        <v>194896554</v>
      </c>
      <c r="E23" s="39"/>
      <c r="J23" s="16"/>
      <c r="K23" s="16"/>
      <c r="L23" s="16"/>
    </row>
    <row r="24" spans="2:27" x14ac:dyDescent="0.25">
      <c r="B24" s="36" t="s">
        <v>20</v>
      </c>
      <c r="C24" s="36"/>
      <c r="D24" s="38">
        <f>G14</f>
        <v>10453104</v>
      </c>
      <c r="E24" s="39"/>
      <c r="J24" s="16"/>
      <c r="K24" s="16"/>
      <c r="L24" s="16"/>
    </row>
    <row r="25" spans="2:27" x14ac:dyDescent="0.25">
      <c r="B25" s="36" t="s">
        <v>22</v>
      </c>
      <c r="C25" s="36"/>
      <c r="D25" s="38">
        <f>I14</f>
        <v>877112</v>
      </c>
      <c r="E25" s="39"/>
      <c r="I25" s="16"/>
      <c r="J25" s="16"/>
      <c r="K25" s="16"/>
      <c r="L25" s="16"/>
    </row>
    <row r="26" spans="2:27" s="16" customFormat="1" x14ac:dyDescent="0.25">
      <c r="B26" s="41" t="s">
        <v>36</v>
      </c>
      <c r="C26" s="42"/>
      <c r="D26" s="43"/>
      <c r="E26" s="44"/>
    </row>
    <row r="27" spans="2:27" x14ac:dyDescent="0.25">
      <c r="B27" s="36" t="s">
        <v>26</v>
      </c>
      <c r="C27" s="36"/>
      <c r="D27" s="38">
        <f>K14</f>
        <v>-554715</v>
      </c>
      <c r="E27" s="39"/>
      <c r="I27" s="16"/>
      <c r="J27" s="16"/>
      <c r="K27" s="16"/>
      <c r="L27" s="16"/>
    </row>
    <row r="28" spans="2:27" x14ac:dyDescent="0.25">
      <c r="B28" s="40" t="s">
        <v>30</v>
      </c>
      <c r="C28" s="36"/>
      <c r="D28" s="38">
        <f>J14</f>
        <v>-912804</v>
      </c>
      <c r="E28" s="39"/>
      <c r="I28" s="16"/>
      <c r="J28" s="16"/>
      <c r="K28" s="16"/>
      <c r="L28" s="16"/>
    </row>
    <row r="29" spans="2:27" x14ac:dyDescent="0.25">
      <c r="B29" s="36" t="s">
        <v>21</v>
      </c>
      <c r="C29" s="36"/>
      <c r="D29" s="38">
        <f>L14</f>
        <v>62310</v>
      </c>
      <c r="E29" s="39"/>
      <c r="I29" s="16"/>
      <c r="J29" s="16"/>
      <c r="K29" s="16"/>
      <c r="L29" s="16"/>
    </row>
    <row r="30" spans="2:27" s="16" customFormat="1" x14ac:dyDescent="0.25">
      <c r="B30" s="41" t="s">
        <v>34</v>
      </c>
      <c r="C30" s="42"/>
      <c r="D30" s="43">
        <f>M14</f>
        <v>971183</v>
      </c>
      <c r="E30" s="44"/>
    </row>
    <row r="31" spans="2:27" x14ac:dyDescent="0.25">
      <c r="B31" s="36" t="s">
        <v>23</v>
      </c>
      <c r="C31" s="36"/>
      <c r="D31" s="43">
        <f>N14</f>
        <v>1539996</v>
      </c>
      <c r="E31" s="48"/>
      <c r="I31" s="16"/>
      <c r="J31" s="16"/>
      <c r="K31" s="16"/>
      <c r="L31" s="16"/>
      <c r="Q31" s="50" t="s">
        <v>37</v>
      </c>
      <c r="R31" s="50"/>
      <c r="S31" s="50"/>
    </row>
    <row r="32" spans="2:27" x14ac:dyDescent="0.25">
      <c r="B32" s="36" t="s">
        <v>28</v>
      </c>
      <c r="C32" s="36"/>
      <c r="D32" s="43">
        <f>O14+P14</f>
        <v>0</v>
      </c>
      <c r="E32" s="48"/>
      <c r="I32" s="16"/>
      <c r="J32" s="16"/>
      <c r="K32" s="16"/>
      <c r="L32" s="16"/>
      <c r="Q32" s="49" t="s">
        <v>38</v>
      </c>
      <c r="R32" s="49"/>
      <c r="S32" s="49"/>
    </row>
    <row r="33" spans="2:12" x14ac:dyDescent="0.25">
      <c r="B33" s="12" t="s">
        <v>24</v>
      </c>
      <c r="C33" s="13"/>
      <c r="D33" s="43">
        <f>+Q14</f>
        <v>35172101</v>
      </c>
      <c r="E33" s="44"/>
      <c r="I33" s="16"/>
      <c r="J33" s="16"/>
      <c r="K33" s="16"/>
      <c r="L33" s="16"/>
    </row>
    <row r="34" spans="2:12" x14ac:dyDescent="0.25">
      <c r="B34" s="12" t="s">
        <v>25</v>
      </c>
      <c r="C34" s="13"/>
      <c r="D34" s="43">
        <f>+S14</f>
        <v>40635708</v>
      </c>
      <c r="E34" s="48"/>
      <c r="I34" s="16"/>
      <c r="J34" s="16"/>
      <c r="K34" s="16"/>
      <c r="L34" s="16"/>
    </row>
    <row r="35" spans="2:12" ht="15.75" thickBot="1" x14ac:dyDescent="0.3">
      <c r="B35" s="45" t="s">
        <v>27</v>
      </c>
      <c r="C35" s="45"/>
      <c r="D35" s="46">
        <f>SUM(D23:E34)</f>
        <v>283140549</v>
      </c>
      <c r="E35" s="47"/>
      <c r="I35" s="16"/>
      <c r="J35" s="16"/>
      <c r="K35" s="16"/>
      <c r="L35" s="16"/>
    </row>
    <row r="36" spans="2:12" ht="15.75" thickTop="1" x14ac:dyDescent="0.25"/>
  </sheetData>
  <mergeCells count="52">
    <mergeCell ref="Q32:S32"/>
    <mergeCell ref="Q31:S31"/>
    <mergeCell ref="D33:E33"/>
    <mergeCell ref="B27:C27"/>
    <mergeCell ref="D27:E27"/>
    <mergeCell ref="B30:C30"/>
    <mergeCell ref="D30:E30"/>
    <mergeCell ref="B35:C35"/>
    <mergeCell ref="D35:E35"/>
    <mergeCell ref="B31:C31"/>
    <mergeCell ref="B32:C32"/>
    <mergeCell ref="D31:E31"/>
    <mergeCell ref="D32:E32"/>
    <mergeCell ref="D34:E34"/>
    <mergeCell ref="D23:E23"/>
    <mergeCell ref="B24:C24"/>
    <mergeCell ref="D24:E24"/>
    <mergeCell ref="B29:C29"/>
    <mergeCell ref="D29:E29"/>
    <mergeCell ref="B25:C25"/>
    <mergeCell ref="D25:E25"/>
    <mergeCell ref="B28:C28"/>
    <mergeCell ref="D28:E28"/>
    <mergeCell ref="B26:C26"/>
    <mergeCell ref="D26:E26"/>
    <mergeCell ref="U6:U7"/>
    <mergeCell ref="B17:D17"/>
    <mergeCell ref="B18:D18"/>
    <mergeCell ref="B19:D19"/>
    <mergeCell ref="T6:T7"/>
    <mergeCell ref="J6:J7"/>
    <mergeCell ref="Q6:Q7"/>
    <mergeCell ref="S6:S7"/>
    <mergeCell ref="P6:P7"/>
    <mergeCell ref="R6:R7"/>
    <mergeCell ref="M6:M7"/>
    <mergeCell ref="H6:H7"/>
    <mergeCell ref="C3:T4"/>
    <mergeCell ref="B6:B7"/>
    <mergeCell ref="C6:C7"/>
    <mergeCell ref="D6:D7"/>
    <mergeCell ref="E6:E7"/>
    <mergeCell ref="F6:F7"/>
    <mergeCell ref="G6:G7"/>
    <mergeCell ref="L6:L7"/>
    <mergeCell ref="O6:O7"/>
    <mergeCell ref="B16:D16"/>
    <mergeCell ref="K6:K7"/>
    <mergeCell ref="N6:N7"/>
    <mergeCell ref="I6:I7"/>
    <mergeCell ref="B20:D20"/>
    <mergeCell ref="B23:C23"/>
  </mergeCells>
  <printOptions horizontalCentered="1"/>
  <pageMargins left="1.3779527559055118" right="0.78740157480314965" top="0.78740157480314965" bottom="0.78740157480314965" header="0.59055118110236215" footer="0.59055118110236215"/>
  <pageSetup paperSize="5" scale="61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2018-02-12T20:49:52Z</cp:lastPrinted>
  <dcterms:created xsi:type="dcterms:W3CDTF">2012-05-28T15:50:23Z</dcterms:created>
  <dcterms:modified xsi:type="dcterms:W3CDTF">2025-02-14T19:06:06Z</dcterms:modified>
</cp:coreProperties>
</file>